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3"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Sheet'!$A$1:$H$49</definedName>
    <definedName name="_xlnm.Print_Area" localSheetId="4">'Notes'!$A$6:$I$369</definedName>
    <definedName name="_xlnm.Print_Titles" localSheetId="4">'Notes'!$1:$5</definedName>
  </definedNames>
  <calcPr fullCalcOnLoad="1"/>
</workbook>
</file>

<file path=xl/sharedStrings.xml><?xml version="1.0" encoding="utf-8"?>
<sst xmlns="http://schemas.openxmlformats.org/spreadsheetml/2006/main" count="460" uniqueCount="324">
  <si>
    <t>(Incorporated in Malaysia)</t>
  </si>
  <si>
    <t>Other investments</t>
  </si>
  <si>
    <t>Inventories</t>
  </si>
  <si>
    <t>Cash and bank balances</t>
  </si>
  <si>
    <t>Share capital</t>
  </si>
  <si>
    <t>Reserves</t>
  </si>
  <si>
    <t>Deferred taxation</t>
  </si>
  <si>
    <t>Share</t>
  </si>
  <si>
    <t>capital</t>
  </si>
  <si>
    <t>Non-</t>
  </si>
  <si>
    <t>distributable</t>
  </si>
  <si>
    <t>reserves</t>
  </si>
  <si>
    <t>Distributable</t>
  </si>
  <si>
    <t>RM'000</t>
  </si>
  <si>
    <t xml:space="preserve"> Employee Share Option Scheme</t>
  </si>
  <si>
    <t>Revenue</t>
  </si>
  <si>
    <t>Profit before taxation</t>
  </si>
  <si>
    <t>Taxation</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</si>
  <si>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</si>
  <si>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</si>
  <si>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</si>
  <si>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</si>
  <si>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</si>
  <si>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</si>
  <si>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</si>
  <si>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</si>
  <si>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</si>
  <si>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Employee Share Option Scheme</t>
  </si>
  <si>
    <t>A 1</t>
  </si>
  <si>
    <t>A 2</t>
  </si>
  <si>
    <t>A 3</t>
  </si>
  <si>
    <t>A 4</t>
  </si>
  <si>
    <t>A 5</t>
  </si>
  <si>
    <t>A 6</t>
  </si>
  <si>
    <t>(i)</t>
  </si>
  <si>
    <t>(ii)</t>
  </si>
  <si>
    <t>A 7</t>
  </si>
  <si>
    <t>A 8</t>
  </si>
  <si>
    <t>A 9</t>
  </si>
  <si>
    <t>The valuation of property, plant and equipment have been brought forward without amendment from the previous annual financial statements.</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</si>
  <si>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</si>
  <si>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</si>
  <si>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</si>
  <si>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</si>
  <si>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</si>
  <si>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</si>
  <si>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</si>
  <si>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</si>
  <si>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</si>
  <si>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</si>
  <si>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</si>
  <si>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</si>
  <si>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</si>
  <si>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</si>
  <si>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</si>
  <si>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</si>
  <si>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</si>
  <si>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</si>
  <si>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</si>
  <si>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</si>
  <si>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</si>
  <si>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</si>
  <si>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</si>
  <si>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</si>
  <si>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</si>
  <si>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</si>
  <si>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</si>
  <si>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</si>
  <si>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</si>
  <si>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Basic earnings per stock unit (sen)</t>
  </si>
  <si>
    <t>A 13</t>
  </si>
  <si>
    <t>(c)</t>
  </si>
  <si>
    <t>(e)</t>
  </si>
  <si>
    <t>By Order of the Board</t>
  </si>
  <si>
    <t>Gan Kok Tiong</t>
  </si>
  <si>
    <t>Company Secretary</t>
  </si>
  <si>
    <t>Tax recoverable</t>
  </si>
  <si>
    <t>Issue of shares pursuant to</t>
  </si>
  <si>
    <t>(d)</t>
  </si>
  <si>
    <t>Interest received</t>
  </si>
  <si>
    <t>Net cash generated from operating activities</t>
  </si>
  <si>
    <t>Profit on sale</t>
  </si>
  <si>
    <t>There were no profit forecasts prepared for public release and profit guarantees provided by the Group.</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</si>
  <si>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</si>
  <si>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</si>
  <si>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</si>
  <si>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</si>
  <si>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</si>
  <si>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</si>
  <si>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</si>
  <si>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</si>
  <si>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</si>
  <si>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</si>
  <si>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</si>
  <si>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</si>
  <si>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</si>
  <si>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</si>
  <si>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</si>
  <si>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</si>
  <si>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</si>
  <si>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</si>
  <si>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</si>
  <si>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</si>
  <si>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</si>
  <si>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</si>
  <si>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</si>
  <si>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</si>
  <si>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</si>
  <si>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</si>
  <si>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</si>
  <si>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</si>
  <si>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</si>
  <si>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</si>
  <si>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</si>
  <si>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</si>
  <si>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</si>
  <si>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</si>
  <si>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</si>
  <si>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</si>
  <si>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</si>
  <si>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</si>
  <si>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</si>
  <si>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</si>
  <si>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</si>
  <si>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</si>
  <si>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</si>
  <si>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</si>
  <si>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</si>
  <si>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</si>
  <si>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</si>
  <si>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</si>
  <si>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</si>
  <si>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</si>
  <si>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</si>
  <si>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</si>
  <si>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</si>
  <si>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Explanatory Notes - FRS 134 : Interim Financial Reporting</t>
  </si>
  <si>
    <t>The interim financial report has been prepared in accordance with FRS 134 : Interim Financial Reporting and Chapter 9 Part K of the Listing Requirements of Bursa Malaysia Securities Berhad.</t>
  </si>
  <si>
    <t>Cash And Cash Equivalents At End Of Period</t>
  </si>
  <si>
    <t>Investment in associates</t>
  </si>
  <si>
    <t xml:space="preserve">The production of fresh fruit bunches depends on weather conditions, production cycle of the palms and the age of the palms. </t>
  </si>
  <si>
    <t>Taxes paid</t>
  </si>
  <si>
    <t xml:space="preserve">Proceeds from issue of shares pursuant to </t>
  </si>
  <si>
    <t>2006</t>
  </si>
  <si>
    <t>Cost of sales</t>
  </si>
  <si>
    <t>Gross profit</t>
  </si>
  <si>
    <t>Other income</t>
  </si>
  <si>
    <t>Administrative expenses</t>
  </si>
  <si>
    <t>Selling expenses</t>
  </si>
  <si>
    <t>Replanting expenditure</t>
  </si>
  <si>
    <t>Profit for the period</t>
  </si>
  <si>
    <t>ASSETS</t>
  </si>
  <si>
    <t>EQUITY AND LIABILITIES</t>
  </si>
  <si>
    <t>Total Liabilities</t>
  </si>
  <si>
    <t>TOTAL EQUITY AND LIABILITIES</t>
  </si>
  <si>
    <t>Total Equity</t>
  </si>
  <si>
    <t>Net assets per stock unit attributable to</t>
  </si>
  <si>
    <t>Total</t>
  </si>
  <si>
    <t>Other than those disclosed in Note A1, there were no changes in estimates of amounts reported in prior financial years and prior interim periods that have a material effect in the current interim period.</t>
  </si>
  <si>
    <t>Profit attributable to equity holders</t>
  </si>
  <si>
    <t>FRS 2: Share-based Payment</t>
  </si>
  <si>
    <t>FRS 101: Presentation of Financial Statements</t>
  </si>
  <si>
    <t>FRS 101</t>
  </si>
  <si>
    <t>FRS 128</t>
  </si>
  <si>
    <t xml:space="preserve">Extraction Rate </t>
  </si>
  <si>
    <t>Income tax:</t>
  </si>
  <si>
    <t xml:space="preserve">The approval of the Shareholders of the Company was obtained at the Extraordinary General Meeting of the  Company held on 26 May 2006. </t>
  </si>
  <si>
    <t>Basis Of Preparation (Cont'd)</t>
  </si>
  <si>
    <t>TOTAL ASSETS</t>
  </si>
  <si>
    <r>
      <t xml:space="preserve">Chin Teck Plantations Berhad </t>
    </r>
    <r>
      <rPr>
        <b/>
        <sz val="9"/>
        <rFont val="Book Antiqua"/>
        <family val="1"/>
      </rPr>
      <t>(3250V)</t>
    </r>
  </si>
  <si>
    <t>31.8.2006</t>
  </si>
  <si>
    <t>Non-Current Liability</t>
  </si>
  <si>
    <t>RM4.80</t>
  </si>
  <si>
    <t>(The condensed consolidated balance sheet should be read in conjunction with the Annual Financial Statements for the year ended 31 August 2006)</t>
  </si>
  <si>
    <t>At 1 September 2005</t>
  </si>
  <si>
    <t>(The condensed consolidated statement of changes in equity should be read in conjunction with the Annual Financial Statements for the year ended 31 August 2006)</t>
  </si>
  <si>
    <t>(The condensed consolidated cash flow statement should be read in conjunction with the Annual Financial Statements for the year ended 31 August 2006)</t>
  </si>
  <si>
    <t xml:space="preserve">The interim financial report is unaudited and should be read in conjunction with the audited financial statements for the financial year ended 31 August 2006. </t>
  </si>
  <si>
    <t>The auditors' report on the financial statements for the financial year ended 31 August 2006 was not qualified.</t>
  </si>
  <si>
    <t xml:space="preserve">The revenue and earnings are impacted by the production of fresh fruit bunches and volatility of the selling prices of crude palm oil and palm kernel. </t>
  </si>
  <si>
    <t>As at the date of issue of this interim financial report, there were no contingent liabilities and contingent assets that had arisen since 31 August 2006.</t>
  </si>
  <si>
    <t>There were no material litigations as at 31 August 2006 and at the date of issue of this interim financial report.</t>
  </si>
  <si>
    <t>The total dividends for the previous financial year ended 31 August 2006:-</t>
  </si>
  <si>
    <t>(The condensed consolidated income statement should be read in conjunction with the Annual Financial Statements for the year ended 31 August 2006)</t>
  </si>
  <si>
    <t>Deferred tax liability</t>
  </si>
  <si>
    <t>At 1 September 2006</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</si>
  <si>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</si>
  <si>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</si>
  <si>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(iii)</t>
  </si>
  <si>
    <t>2007</t>
  </si>
  <si>
    <t>equity holders of the Company</t>
  </si>
  <si>
    <t>Equity attributable to equity holders of the Company</t>
  </si>
  <si>
    <t>ordinary equity holders of the Company</t>
  </si>
  <si>
    <t>&lt;------- Attributable to equity holders of the Company ------&gt;</t>
  </si>
  <si>
    <t>Cash Flows From Financing Activities</t>
  </si>
  <si>
    <t>Net cash used in financing activities</t>
  </si>
  <si>
    <t>Net Increase / (Decrease) In Cash And Cash Equivalents</t>
  </si>
  <si>
    <t>of the Company (RM'000)</t>
  </si>
  <si>
    <t>Other than the increase in investment in an associate and the purchase and sale of quoted investments as disclosed in Note B7, there were no business combinations, acquisition or disposal of subsidiaries and long term investments, restructurings and discontinuing operations.</t>
  </si>
  <si>
    <t>Underprovision in prior year</t>
  </si>
  <si>
    <t xml:space="preserve">Changes in tax rates on opening </t>
  </si>
  <si>
    <t>Foreign currency translation</t>
  </si>
  <si>
    <t>Investment in a jointly controlled entity</t>
  </si>
  <si>
    <t>balance of deferred tax</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</si>
  <si>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</si>
  <si>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</si>
  <si>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First interim dividend of 15% or 15 sen per stock unit less 27% taxation paid on 31 January 2007</t>
  </si>
  <si>
    <r>
      <t xml:space="preserve">The basic earnings per stock unit </t>
    </r>
    <r>
      <rPr>
        <sz val="10"/>
        <rFont val="Book Antiqua"/>
        <family val="1"/>
      </rPr>
      <t xml:space="preserve">is calculated as follows: </t>
    </r>
  </si>
  <si>
    <t>Net cash generated from / (used in) investing activities</t>
  </si>
  <si>
    <t xml:space="preserve">Other income was higher due mainly to an amount of gain on sale of quoted investments. </t>
  </si>
  <si>
    <t>Share of profit / (loss) of associates</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</si>
  <si>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</si>
  <si>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For The Fourth Financial Quarter And Twelve Months Ended 31 August 2007</t>
  </si>
  <si>
    <t>Fourth</t>
  </si>
  <si>
    <t>Twelve Months</t>
  </si>
  <si>
    <t xml:space="preserve"> 31 August</t>
  </si>
  <si>
    <t>4.87 sen</t>
  </si>
  <si>
    <t>24.64 sen</t>
  </si>
  <si>
    <t>As At 31 August 2007</t>
  </si>
  <si>
    <t>31.8.2007</t>
  </si>
  <si>
    <t>For The Twelve Months Ended 31 August 2007</t>
  </si>
  <si>
    <t>Transfer to capital reserve by an associate</t>
  </si>
  <si>
    <t>Total recognised income for the period</t>
  </si>
  <si>
    <t>At 31 August 2006</t>
  </si>
  <si>
    <t>At 31 August 2007</t>
  </si>
  <si>
    <t>Investment in jointly controlled entity</t>
  </si>
  <si>
    <t>Placement of fixed depsosits</t>
  </si>
  <si>
    <t>Notes To The Interim Financial Report - 31 August 2007</t>
  </si>
  <si>
    <t>As At 31.8.2007</t>
  </si>
  <si>
    <t xml:space="preserve">         Fourth Financial Quarter </t>
  </si>
  <si>
    <t xml:space="preserve">            Twelve Months </t>
  </si>
  <si>
    <t xml:space="preserve">There were no issuances, cancellations, repurchases, resale and repayments of debts and equity securities for the twelve months ended 31 August 2007. </t>
  </si>
  <si>
    <t>The amount of dividends paid during the twelve months ended 31 August 2007:</t>
  </si>
  <si>
    <t>Second interim dividend of 22% or 22 sen per stock unit less 27% taxation paid on 30 August 2007</t>
  </si>
  <si>
    <t xml:space="preserve">There were no significant acquisitions and disposals of property, plant and equipment for the twelve months ended 31 August 2007. </t>
  </si>
  <si>
    <t>Material Events Subsequent To Fourth Financial Quarter</t>
  </si>
  <si>
    <t xml:space="preserve">There were no material events subsequent to the fourth financial quarter that have not been reflected in the financial statements for the financial quarter ended 31 August 2007. </t>
  </si>
  <si>
    <t>As at 31.8.2007</t>
  </si>
  <si>
    <t>Fourth financial quarter ended 31 August 2007</t>
  </si>
  <si>
    <t>Twelve months ended 31 August 2007</t>
  </si>
  <si>
    <t>Material Change In The Profit Before Taxation For The Fourth Financial Quarter Compared With The Immediate Preceding Quarter</t>
  </si>
  <si>
    <t>Prospects For Financial Year Ending 31 August 2008</t>
  </si>
  <si>
    <t xml:space="preserve">The effective tax rate for the fourth financial quarter and twelve months ended 31 August 2007 is lower than the statutory rate due mainly to certain income being not assessable for tax purpose and the effect of share of profit of associates. </t>
  </si>
  <si>
    <t>There were no sales of unquoted investments and properties for the twelve months ended 31 August 2007.</t>
  </si>
  <si>
    <t>Investments in quoted securities as at 31 August 2007: -</t>
  </si>
  <si>
    <t>No further subscription for shares in Chin Thye Investment Pte Ltd was made during the twelve months ended 31 August 2007.</t>
  </si>
  <si>
    <t>As at 31 August 2007, there were no borrowings and debt securities.</t>
  </si>
  <si>
    <t>A first interim dividend of 15% or 15 sen per stock unit less 27% taxation and a second interim dividend of 22% or 22 sen per stock unit less 27% taxation in respect of the financial year ended 31 August 2007 was paid on 31 January 2007 and 30 August 2007 respectively.</t>
  </si>
  <si>
    <t xml:space="preserve">In view of the payment of the interim dividends, the directors do not recommend a final dividend in respect of the financial year ended 31 August 2007. </t>
  </si>
  <si>
    <t>The total dividends for the current financial year ended 31 August 2007:-</t>
  </si>
  <si>
    <t xml:space="preserve">       Fourth Financial Quarter</t>
  </si>
  <si>
    <t xml:space="preserve">         Twelve Months</t>
  </si>
  <si>
    <t>30 October 2007</t>
  </si>
  <si>
    <t>Biological assets</t>
  </si>
  <si>
    <t>Receivables</t>
  </si>
  <si>
    <t>Payables</t>
  </si>
  <si>
    <t>Companies in which certain directors and substantial shareholders have interests:</t>
  </si>
  <si>
    <t>Sale of oil palm produce</t>
  </si>
  <si>
    <t>Agency fee</t>
  </si>
  <si>
    <t>Associates:</t>
  </si>
  <si>
    <t>Management fee</t>
  </si>
  <si>
    <t>Secretarial fee</t>
  </si>
  <si>
    <t>Persons connected with certain directors and substantial shareholders</t>
  </si>
  <si>
    <t>Purchase of oil palm produce</t>
  </si>
  <si>
    <t>Purchase of fertilisers</t>
  </si>
  <si>
    <t>Included in receivables is: -</t>
  </si>
  <si>
    <t>Included in payables are: -</t>
  </si>
  <si>
    <t xml:space="preserve">Amount due to an associate </t>
  </si>
  <si>
    <t xml:space="preserve">The Malaysian Accounting Standards Board has issued a number of new and revised FRSs and Interpretations that are effective for financial periods beginning on or after 1 January 2006.
Except for the changes in accounting policies and their effects as discussed below, the new and revised FRSs and Interpretations did not have any other significant impact on the financial statements of the Group and of the Company.
</t>
  </si>
  <si>
    <t xml:space="preserve">Prior to 1 September 2006, no compensation expense was recognised in profit or loss for share options granted. The Group and the Company recognised an increase in share capital and share premium when the options were exercised. Upon the adoption of FRS 2, the total fair value of share options granted to employees is recognised as an employee cost with a corresponding increase in the share option reserve within equity over the vesting period. 
</t>
  </si>
  <si>
    <t xml:space="preserve">The Group has applied FRS 2 in accordance with its transitional provisions which allow this change in accounting policy to be applied to share options that were granted after 31 December 2004 but had not yet vested on 1 January 2006. The adoption of FRS 2 has not given rise to any adjustment to the opening balance of retained profits as at 1 September 2006 and restatement of comparative amounts as at 31 August 2006 as no options under the ESOS were granted after 31 December 2004 and not yet vested on 1 January 2006.  
</t>
  </si>
  <si>
    <t xml:space="preserve">Prior to 1 September 2006, the Group’s share of taxation of associates and jointly controlled entity accounted for using the equity method was included as part of the Group’s income tax expense in the consolidated income statement. Upon the adoption of the revised FRS 101, the share of taxation of associates and jointly controlled entity accounted for using the equity method are now included in the respective shares of profit or loss reported in the consolidated income statement before arriving at the Group’s profit or loss before tax.
</t>
  </si>
  <si>
    <t>FRS 128: Investments in Associates</t>
  </si>
  <si>
    <t>Prior to 1 September 2006, the difference between the reporting date of the associates and the Group was more than 3 months. The difference in reporting dates and the length of the reporting periods was consistent from period to period.</t>
  </si>
  <si>
    <t>Upon the adoption of revised FRS 128: Investments in Associates, the difference between the reporting date of the associates and the Group are now no more than 3 months. The difference in reporting dates and the length of the reporting periods are consistent from period to period. Accordingly, this change in accounting policy should be applied retrospectively. However, as permitted by FRS 108: Accounting Policies, Changes in Estimates and Errors, this change in accounting policy has been accounted for prospectively as the financial statements of the associates for prior periods required for restatement of comparatives were not available.</t>
  </si>
  <si>
    <r>
      <t xml:space="preserve">In the fourth financial quarter under review, revenue </t>
    </r>
    <r>
      <rPr>
        <sz val="10"/>
        <rFont val="Book Antiqua"/>
        <family val="1"/>
      </rPr>
      <t xml:space="preserve">improved by 17.66% from the previous corresponding financial quarter due mainly to substantial increase in the average selling prices of crude palm oil and palm kernel. The production of fresh fruit bunches, crude palm oil and palm kernel were lower. </t>
    </r>
  </si>
  <si>
    <t>Overall operating expenses were lower due mainly to a decrease in production.</t>
  </si>
  <si>
    <t>The Group recorded an overall profit from its share of results of associates as compared with an overall loss in the previous corresponding period due mainly to the overall profit contributed by the joint ventures in oil palm plantation in Indonesia and an associate engaged in property development. The profit contributed by those associates have mitigated the loss suffered from associate engaged in joint ventures on food manufacturing in the People's Republic of China.</t>
  </si>
  <si>
    <t xml:space="preserve">Revenue in the fourth financial quarter under review improved by 5.33% from the preceding financial quarter due mainly to substantial increase in the average selling prices of crude palm oil and palm kernel. The production of fresh fruit bunches and crude palm oil was higher. However, the production of palm kernel was marginally lower. </t>
  </si>
  <si>
    <t xml:space="preserve">The same accounting policies and methods of computation are followed in the interim financial report as compared with the annual  financial statements for the financial year ended 31 August 2006 except as discussed below:- </t>
  </si>
  <si>
    <t xml:space="preserve">The effects on the consolidated balance sheet as at 31 August 2007 and the effects on the consolidated income statement for the year ended 31 August 2007 are set out below. </t>
  </si>
  <si>
    <t>Summary of effects and changes arising from adoption of new and revised FRSs</t>
  </si>
  <si>
    <t>Description of change</t>
  </si>
  <si>
    <t>Note (c)</t>
  </si>
  <si>
    <t xml:space="preserve">Effects on balance sheet as at 31 August 2007 </t>
  </si>
  <si>
    <t>Retained profits</t>
  </si>
  <si>
    <t>Note (b)(i)</t>
  </si>
  <si>
    <t xml:space="preserve">            Increase / (Decrease)</t>
  </si>
  <si>
    <t xml:space="preserve">            Decrease</t>
  </si>
  <si>
    <t>Note (b)(ii)</t>
  </si>
  <si>
    <t>Share of pofit of associates</t>
  </si>
  <si>
    <t xml:space="preserve">Taxation </t>
  </si>
  <si>
    <t xml:space="preserve">Profit before taxation </t>
  </si>
  <si>
    <t xml:space="preserve">Effects on income statement for the fourth financial quarter ended 31 August 2007 </t>
  </si>
  <si>
    <t xml:space="preserve">Effects on income statement for the twelve months ended 31 August 2007 </t>
  </si>
  <si>
    <t>Restatement of comparatives</t>
  </si>
  <si>
    <t>Previously</t>
  </si>
  <si>
    <t>stated</t>
  </si>
  <si>
    <t>Increase / (Decrease)</t>
  </si>
  <si>
    <t>Restated</t>
  </si>
  <si>
    <t>Property, plant and equipment - valuation / cost</t>
  </si>
  <si>
    <t xml:space="preserve">Effects on income statement for the fourth financial quarter ended 31 August 2006 </t>
  </si>
  <si>
    <t xml:space="preserve">Effects on income statement for the twelve months ended 31 August 2006 </t>
  </si>
  <si>
    <t>The changes in presentation have been applied retrospectively and as disclosed below, certain comparatives have been restated. The were no effects on the consolidated balance sheet as at 31 August 2007 and the effects on the consolidated income statement for the year ended 31 August 2007 are set out below. The changes in presentation have no impact on the Company’s financial statements.</t>
  </si>
  <si>
    <t>16.46 sen</t>
  </si>
  <si>
    <t>44.51 sen</t>
  </si>
  <si>
    <t>RM5.03</t>
  </si>
  <si>
    <r>
      <t xml:space="preserve">Revenue for the twelve months ended 31 August 2007 </t>
    </r>
    <r>
      <rPr>
        <sz val="10"/>
        <rFont val="Book Antiqua"/>
        <family val="1"/>
      </rPr>
      <t xml:space="preserve">improved by 9.41% from the previous corresponding financial period due mainly to substantial increase in the average selling price of crude palm oil. The production of fresh fruit bunches, crude palm oil and palm kernel were lower. </t>
    </r>
  </si>
  <si>
    <t xml:space="preserve">The current strong crude palm oil price is expected to remain firm and barring unforeseen circumstances, the Group anticipates a better financial performance for the financial year ending 31 August 2008.  </t>
  </si>
  <si>
    <t>Overall, profit after taxation increased by  80.76% as compared with the previous corresponding financial period.</t>
  </si>
  <si>
    <t>Overall, profit before taxation increased by 20.25% as compared with the immediate preceding financial quarter.</t>
  </si>
  <si>
    <t>Share of loss of a jointly controlled entity</t>
  </si>
  <si>
    <t>Basic earnings per stock unit attributable to</t>
  </si>
  <si>
    <t xml:space="preserve">Net income and (expense) recognised </t>
  </si>
  <si>
    <t>directly in equity</t>
  </si>
  <si>
    <t xml:space="preserve">Prior to 1 September 2006, biological assets were included as part of property, plant and equipment. Upon the adoption of the revised FRS 101, biological assets are now presented in the balance sheet separately from property, plant and equipment. 
These changes in presentation have been applied retrospectively and as disclosed below, certain comparatives have been restated. The effects on the consolidated balance sheet as at 31 August 2007 are set out below. There were no effects on income statements of the Group and of the Company for the year ended 31 August 2007.
</t>
  </si>
  <si>
    <t>There were no unusual items affecting assets, liabilities, equity, net income or cash flows for the current financial period.</t>
  </si>
  <si>
    <t>In respect of financial year ended 31 August 2007:</t>
  </si>
  <si>
    <t>Amount due from a company in which certain directors and substantial shareholders have interests</t>
  </si>
  <si>
    <t xml:space="preserve">Amount due to persons connected with certain directors and substantial shareholder </t>
  </si>
  <si>
    <t>The Group recorded an overall profit from its share of results of associates as compared with an overall loss in the previous corresponding period due mainly to the overall profit contributed by the joint ventures in oil palm plantation in Indonesia. The profit contributed by those joint ventures have mitigated the loss suffered from associate engaged in joint ventures on food manufacturing in the People's Republic of China.</t>
  </si>
  <si>
    <t>Share of results of associates was higher due mainly to the overall profit contributed by the joint ventures in oil palm plantation in Indonesia even though the Group suffered loss from associate engaged in joint ventures on food manufacturing in the People's Republic of China.</t>
  </si>
  <si>
    <t>Overall, profit after taxation increased by 238% as compared with the previous corresponding financial quarter.</t>
  </si>
  <si>
    <t>Other income was higher due mainly to an amount of gain on sale of quoted investments and dividend income.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</si>
</sst>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2]\ #,##0.00_);[Red]\([$€-2]\ #,##0.00\)"/>
  </numFmts>
  <fonts count="25">
    <font>
      <sz val="10"/>
      <name val="Book Antiqua"/>
      <family val="1"/>
    </font>
    <font>
      <sz val="10"/>
      <name val="Arial"/>
      <family val="0"/>
    </font>
    <font>
      <b/>
      <sz val="10"/>
      <name val="Book Antiqua"/>
      <family val="1"/>
    </font>
    <font>
      <b/>
      <sz val="9"/>
      <name val="Book Antiqua"/>
      <family val="1"/>
    </font>
    <font>
      <u val="single"/>
      <sz val="10"/>
      <color indexed="12"/>
      <name val="Book Antiqua"/>
      <family val="1"/>
    </font>
    <font>
      <u val="single"/>
      <sz val="10"/>
      <color indexed="36"/>
      <name val="Book Antiqua"/>
      <family val="1"/>
    </font>
    <font>
      <sz val="12"/>
      <color indexed="8"/>
      <name val="Times New Roman"/>
      <family val="1"/>
    </font>
    <font>
      <sz val="10"/>
      <color indexed="8"/>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173" fontId="2" fillId="0" borderId="0" xfId="42" applyNumberFormat="1" applyFont="1" applyAlignment="1">
      <alignment horizontal="right"/>
    </xf>
    <xf numFmtId="173" fontId="2" fillId="0" borderId="0" xfId="42" applyNumberFormat="1" applyFont="1" applyAlignment="1" quotePrefix="1">
      <alignment horizontal="right"/>
    </xf>
    <xf numFmtId="0" fontId="2" fillId="0" borderId="0" xfId="0" applyFont="1" applyAlignment="1">
      <alignment vertical="top"/>
    </xf>
    <xf numFmtId="0" fontId="2" fillId="0" borderId="0" xfId="0" applyFont="1" applyAlignment="1">
      <alignment horizontal="justify" vertical="top" wrapText="1"/>
    </xf>
    <xf numFmtId="0" fontId="0" fillId="0" borderId="0" xfId="0" applyFont="1" applyAlignment="1">
      <alignment horizontal="justify" vertical="top" wrapText="1"/>
    </xf>
    <xf numFmtId="173" fontId="0" fillId="0" borderId="0" xfId="42" applyNumberFormat="1" applyFont="1" applyAlignment="1" quotePrefix="1">
      <alignment horizontal="right"/>
    </xf>
    <xf numFmtId="173" fontId="0" fillId="0" borderId="10" xfId="42" applyNumberFormat="1" applyFont="1" applyBorder="1" applyAlignment="1">
      <alignment horizontal="right"/>
    </xf>
    <xf numFmtId="173" fontId="0" fillId="0" borderId="11" xfId="42" applyNumberFormat="1" applyFont="1" applyBorder="1" applyAlignment="1">
      <alignment horizontal="right"/>
    </xf>
    <xf numFmtId="41" fontId="0" fillId="0" borderId="0" xfId="42" applyNumberFormat="1" applyFont="1" applyAlignment="1">
      <alignment horizontal="right"/>
    </xf>
    <xf numFmtId="0" fontId="0" fillId="0" borderId="0" xfId="0" applyFont="1" applyAlignment="1">
      <alignment/>
    </xf>
    <xf numFmtId="173" fontId="0" fillId="0" borderId="0" xfId="42" applyNumberFormat="1" applyFont="1" applyAlignment="1">
      <alignment horizontal="right"/>
    </xf>
    <xf numFmtId="43" fontId="0" fillId="0" borderId="0" xfId="42" applyFont="1" applyAlignment="1">
      <alignment horizontal="right"/>
    </xf>
    <xf numFmtId="173" fontId="0" fillId="0" borderId="12" xfId="42" applyNumberFormat="1" applyFont="1" applyBorder="1" applyAlignment="1">
      <alignment horizontal="right"/>
    </xf>
    <xf numFmtId="173" fontId="0" fillId="0" borderId="0" xfId="42" applyNumberFormat="1" applyFont="1" applyBorder="1" applyAlignment="1">
      <alignment horizontal="right"/>
    </xf>
    <xf numFmtId="0" fontId="0" fillId="0" borderId="0" xfId="0" applyFont="1" applyAlignment="1">
      <alignment horizontal="justify" vertical="top"/>
    </xf>
    <xf numFmtId="43" fontId="2" fillId="0" borderId="0" xfId="42" applyFont="1" applyAlignment="1">
      <alignment horizontal="right"/>
    </xf>
    <xf numFmtId="173" fontId="0" fillId="0" borderId="12" xfId="42" applyNumberFormat="1" applyFont="1" applyBorder="1" applyAlignment="1">
      <alignment/>
    </xf>
    <xf numFmtId="173" fontId="0" fillId="0" borderId="0" xfId="42" applyNumberFormat="1" applyFont="1" applyAlignment="1">
      <alignment/>
    </xf>
    <xf numFmtId="41" fontId="0" fillId="0" borderId="12" xfId="42" applyNumberFormat="1" applyFont="1" applyBorder="1" applyAlignment="1">
      <alignment horizontal="right"/>
    </xf>
    <xf numFmtId="41" fontId="0" fillId="0" borderId="0" xfId="42" applyNumberFormat="1" applyFont="1" applyBorder="1" applyAlignment="1">
      <alignment horizontal="right"/>
    </xf>
    <xf numFmtId="173" fontId="0" fillId="0" borderId="13" xfId="42" applyNumberFormat="1" applyFont="1" applyBorder="1" applyAlignment="1">
      <alignment horizontal="right"/>
    </xf>
    <xf numFmtId="43" fontId="0" fillId="0" borderId="11" xfId="42" applyNumberFormat="1" applyFont="1" applyBorder="1" applyAlignment="1">
      <alignment horizontal="right"/>
    </xf>
    <xf numFmtId="173" fontId="0" fillId="0" borderId="0" xfId="0" applyNumberFormat="1" applyFont="1" applyAlignment="1">
      <alignment/>
    </xf>
    <xf numFmtId="0" fontId="0" fillId="0" borderId="0" xfId="0" applyFont="1" applyBorder="1" applyAlignment="1">
      <alignment/>
    </xf>
    <xf numFmtId="173" fontId="0" fillId="0" borderId="13" xfId="42" applyNumberFormat="1" applyFont="1" applyBorder="1" applyAlignment="1">
      <alignment/>
    </xf>
    <xf numFmtId="0" fontId="0" fillId="0" borderId="0" xfId="0" applyFont="1" applyAlignment="1">
      <alignment horizontal="left" vertical="top" wrapText="1"/>
    </xf>
    <xf numFmtId="43" fontId="0" fillId="0" borderId="0" xfId="42" applyFont="1" applyAlignment="1">
      <alignment horizontal="right" vertical="top"/>
    </xf>
    <xf numFmtId="0" fontId="0" fillId="0" borderId="0" xfId="0" applyFont="1" applyAlignment="1">
      <alignment/>
    </xf>
    <xf numFmtId="0" fontId="0" fillId="0" borderId="0" xfId="0" applyFont="1" applyAlignment="1">
      <alignment horizontal="justify" vertical="justify" wrapText="1"/>
    </xf>
    <xf numFmtId="173" fontId="0" fillId="0" borderId="0" xfId="42" applyNumberFormat="1" applyFont="1" applyAlignment="1">
      <alignment horizontal="justify" vertical="top" wrapText="1"/>
    </xf>
    <xf numFmtId="173" fontId="0" fillId="0" borderId="13" xfId="42" applyNumberFormat="1" applyFont="1" applyBorder="1" applyAlignment="1">
      <alignment horizontal="justify" vertical="top" wrapText="1"/>
    </xf>
    <xf numFmtId="173" fontId="0" fillId="0" borderId="0" xfId="42" applyNumberFormat="1" applyFont="1" applyAlignment="1">
      <alignment horizontal="center"/>
    </xf>
    <xf numFmtId="43" fontId="0" fillId="0" borderId="0" xfId="42" applyFont="1" applyAlignment="1" quotePrefix="1">
      <alignment horizontal="right"/>
    </xf>
    <xf numFmtId="173" fontId="0" fillId="0" borderId="11" xfId="42" applyNumberFormat="1" applyFont="1" applyBorder="1" applyAlignment="1">
      <alignment/>
    </xf>
    <xf numFmtId="10" fontId="0" fillId="0" borderId="0" xfId="42" applyNumberFormat="1" applyFont="1" applyBorder="1" applyAlignment="1">
      <alignment horizontal="right"/>
    </xf>
    <xf numFmtId="10" fontId="0" fillId="0" borderId="0" xfId="59" applyNumberFormat="1" applyFont="1" applyBorder="1" applyAlignment="1">
      <alignment/>
    </xf>
    <xf numFmtId="10" fontId="0" fillId="0" borderId="0" xfId="42" applyNumberFormat="1" applyFont="1" applyBorder="1" applyAlignment="1">
      <alignment/>
    </xf>
    <xf numFmtId="10" fontId="0" fillId="0" borderId="11" xfId="42" applyNumberFormat="1" applyFont="1" applyBorder="1" applyAlignment="1">
      <alignment horizontal="right"/>
    </xf>
    <xf numFmtId="10" fontId="0" fillId="0" borderId="11" xfId="59" applyNumberFormat="1" applyFont="1" applyBorder="1" applyAlignment="1">
      <alignment/>
    </xf>
    <xf numFmtId="10" fontId="0" fillId="0" borderId="11" xfId="42" applyNumberFormat="1" applyFont="1" applyBorder="1" applyAlignment="1">
      <alignment/>
    </xf>
    <xf numFmtId="0" fontId="0" fillId="0" borderId="0" xfId="0" applyFont="1" applyAlignment="1">
      <alignment horizontal="left" vertical="top"/>
    </xf>
    <xf numFmtId="173" fontId="0" fillId="0" borderId="0" xfId="42" applyNumberFormat="1" applyFont="1" applyAlignment="1">
      <alignment horizontal="right" vertical="top"/>
    </xf>
    <xf numFmtId="173" fontId="0" fillId="0" borderId="0" xfId="42" applyNumberFormat="1" applyFont="1" applyBorder="1" applyAlignment="1">
      <alignment horizontal="right" vertical="top"/>
    </xf>
    <xf numFmtId="41" fontId="0" fillId="0" borderId="11" xfId="42" applyNumberFormat="1" applyFont="1" applyBorder="1" applyAlignment="1">
      <alignment horizontal="right"/>
    </xf>
    <xf numFmtId="0" fontId="0" fillId="0" borderId="0" xfId="0" applyFont="1" applyAlignment="1">
      <alignment wrapText="1"/>
    </xf>
    <xf numFmtId="0" fontId="0" fillId="0" borderId="0" xfId="0" applyFont="1" applyAlignment="1">
      <alignment vertical="top"/>
    </xf>
    <xf numFmtId="43" fontId="0" fillId="0" borderId="12" xfId="42" applyFont="1" applyBorder="1" applyAlignment="1">
      <alignment horizontal="right"/>
    </xf>
    <xf numFmtId="43" fontId="0" fillId="0" borderId="0" xfId="42" applyFont="1" applyBorder="1" applyAlignment="1">
      <alignment/>
    </xf>
    <xf numFmtId="43" fontId="0" fillId="0" borderId="0" xfId="42" applyFont="1" applyAlignment="1">
      <alignment/>
    </xf>
    <xf numFmtId="43" fontId="0" fillId="0" borderId="13" xfId="42" applyFont="1" applyBorder="1" applyAlignment="1">
      <alignment/>
    </xf>
    <xf numFmtId="173" fontId="0" fillId="0" borderId="0" xfId="0" applyNumberFormat="1" applyFont="1" applyBorder="1" applyAlignment="1">
      <alignment/>
    </xf>
    <xf numFmtId="43" fontId="0" fillId="0" borderId="11" xfId="42" applyNumberFormat="1" applyFont="1" applyBorder="1" applyAlignment="1">
      <alignment/>
    </xf>
    <xf numFmtId="15" fontId="0" fillId="0" borderId="0" xfId="0" applyNumberFormat="1" applyFont="1" applyAlignment="1" quotePrefix="1">
      <alignment/>
    </xf>
    <xf numFmtId="169" fontId="0" fillId="0" borderId="12" xfId="42" applyNumberFormat="1" applyFont="1" applyBorder="1" applyAlignment="1">
      <alignment/>
    </xf>
    <xf numFmtId="0" fontId="0" fillId="0" borderId="0" xfId="0" applyFont="1" applyAlignment="1">
      <alignment/>
    </xf>
    <xf numFmtId="169" fontId="0" fillId="0" borderId="12" xfId="42" applyNumberFormat="1" applyFont="1" applyBorder="1" applyAlignment="1">
      <alignment horizontal="right"/>
    </xf>
    <xf numFmtId="173" fontId="0" fillId="0" borderId="0" xfId="42" applyNumberFormat="1" applyFont="1" applyBorder="1" applyAlignment="1">
      <alignment horizontal="right" wrapText="1"/>
    </xf>
    <xf numFmtId="173" fontId="0" fillId="0" borderId="13" xfId="42" applyNumberFormat="1" applyFont="1" applyBorder="1" applyAlignment="1">
      <alignment horizontal="right" wrapText="1"/>
    </xf>
    <xf numFmtId="0" fontId="0" fillId="0" borderId="0" xfId="0" applyAlignment="1">
      <alignment horizontal="justify" vertical="top" wrapText="1"/>
    </xf>
    <xf numFmtId="0" fontId="0" fillId="0" borderId="0" xfId="0" applyAlignment="1">
      <alignment horizontal="left" vertical="top"/>
    </xf>
    <xf numFmtId="173" fontId="0" fillId="0" borderId="11" xfId="42" applyNumberFormat="1" applyFont="1" applyBorder="1" applyAlignment="1">
      <alignment horizontal="right" vertical="top"/>
    </xf>
    <xf numFmtId="0" fontId="0" fillId="0" borderId="0" xfId="0" applyAlignment="1">
      <alignment horizontal="left" vertical="top" wrapText="1"/>
    </xf>
    <xf numFmtId="0" fontId="0" fillId="0" borderId="0" xfId="0" applyAlignment="1">
      <alignment horizontal="justify" vertical="top" wrapText="1" readingOrder="1"/>
    </xf>
    <xf numFmtId="0" fontId="6" fillId="0" borderId="0" xfId="0" applyFont="1" applyAlignment="1">
      <alignment horizontal="justify" vertical="top" wrapText="1" readingOrder="1"/>
    </xf>
    <xf numFmtId="0" fontId="7" fillId="0" borderId="0" xfId="0" applyFont="1" applyAlignment="1">
      <alignment horizontal="justify" vertical="top" wrapText="1" readingOrder="1"/>
    </xf>
    <xf numFmtId="43" fontId="0" fillId="0" borderId="0" xfId="42" applyFont="1" applyAlignment="1">
      <alignment horizontal="right" vertical="top"/>
    </xf>
    <xf numFmtId="173" fontId="0" fillId="0" borderId="0" xfId="42" applyNumberFormat="1" applyFont="1" applyAlignment="1">
      <alignment horizontal="right" vertical="top"/>
    </xf>
    <xf numFmtId="169" fontId="0" fillId="0" borderId="0" xfId="42" applyNumberFormat="1" applyFont="1" applyAlignment="1">
      <alignment horizontal="right" vertical="top"/>
    </xf>
    <xf numFmtId="169" fontId="0" fillId="0" borderId="11" xfId="42" applyNumberFormat="1" applyFont="1" applyBorder="1" applyAlignment="1">
      <alignment horizontal="right" vertical="top"/>
    </xf>
    <xf numFmtId="173" fontId="0" fillId="0" borderId="11" xfId="42" applyNumberFormat="1" applyFont="1" applyBorder="1" applyAlignment="1">
      <alignment horizontal="right" vertical="top"/>
    </xf>
    <xf numFmtId="43" fontId="0" fillId="0" borderId="0" xfId="42" applyFont="1" applyBorder="1" applyAlignment="1">
      <alignment horizontal="right" vertical="top"/>
    </xf>
    <xf numFmtId="169" fontId="0" fillId="0" borderId="0" xfId="42" applyNumberFormat="1" applyFont="1" applyBorder="1" applyAlignment="1">
      <alignment horizontal="right" vertical="top"/>
    </xf>
    <xf numFmtId="173" fontId="0" fillId="0" borderId="0" xfId="42" applyNumberFormat="1" applyFont="1" applyBorder="1" applyAlignment="1">
      <alignment horizontal="right" vertical="top"/>
    </xf>
    <xf numFmtId="169" fontId="0" fillId="0" borderId="0" xfId="0" applyNumberFormat="1" applyAlignment="1">
      <alignment horizontal="justify" vertical="top" wrapText="1"/>
    </xf>
    <xf numFmtId="169" fontId="0" fillId="0" borderId="11" xfId="0" applyNumberFormat="1" applyBorder="1" applyAlignment="1">
      <alignment horizontal="justify" vertical="top" wrapText="1"/>
    </xf>
    <xf numFmtId="173" fontId="0" fillId="0" borderId="0" xfId="0" applyNumberFormat="1" applyAlignment="1">
      <alignment horizontal="justify" vertical="top" wrapText="1"/>
    </xf>
    <xf numFmtId="173" fontId="0" fillId="0" borderId="11" xfId="0" applyNumberFormat="1" applyBorder="1" applyAlignment="1">
      <alignment horizontal="justify" vertical="top" wrapText="1"/>
    </xf>
    <xf numFmtId="169" fontId="0" fillId="0" borderId="0" xfId="42" applyNumberFormat="1" applyFont="1" applyAlignment="1">
      <alignment horizontal="right"/>
    </xf>
    <xf numFmtId="173" fontId="0" fillId="0" borderId="0" xfId="42" applyNumberFormat="1" applyFont="1" applyAlignment="1">
      <alignment horizontal="center"/>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0" fillId="0" borderId="0" xfId="0" applyFont="1" applyAlignment="1">
      <alignment horizontal="center"/>
    </xf>
    <xf numFmtId="0" fontId="0" fillId="0" borderId="0" xfId="0" applyAlignment="1">
      <alignment horizontal="center" vertical="top" wrapText="1"/>
    </xf>
    <xf numFmtId="0" fontId="7" fillId="0" borderId="0" xfId="0" applyFont="1" applyAlignment="1">
      <alignment horizontal="justify" vertical="top" wrapText="1" readingOrder="1"/>
    </xf>
    <xf numFmtId="0" fontId="0" fillId="0" borderId="0" xfId="0" applyAlignment="1">
      <alignment horizontal="justify" vertical="top" wrapText="1" readingOrder="1"/>
    </xf>
    <xf numFmtId="0" fontId="0" fillId="0" borderId="0" xfId="0" applyFont="1" applyAlignment="1">
      <alignment/>
    </xf>
    <xf numFmtId="0" fontId="0" fillId="0" borderId="0" xfId="0" applyFont="1" applyAlignment="1">
      <alignment/>
    </xf>
    <xf numFmtId="173" fontId="0" fillId="0" borderId="0" xfId="42" applyNumberFormat="1" applyFont="1" applyAlignment="1">
      <alignment horizontal="right"/>
    </xf>
    <xf numFmtId="173" fontId="0" fillId="0" borderId="0" xfId="42" applyNumberFormat="1" applyFont="1" applyAlignment="1">
      <alignment/>
    </xf>
    <xf numFmtId="41" fontId="0" fillId="0" borderId="0" xfId="42" applyNumberFormat="1" applyFont="1" applyAlignment="1">
      <alignment horizontal="right"/>
    </xf>
    <xf numFmtId="41" fontId="0" fillId="0" borderId="12" xfId="42" applyNumberFormat="1" applyFont="1" applyBorder="1" applyAlignment="1">
      <alignment horizontal="right"/>
    </xf>
    <xf numFmtId="0" fontId="0" fillId="0" borderId="12" xfId="0" applyFont="1" applyBorder="1" applyAlignment="1">
      <alignment/>
    </xf>
    <xf numFmtId="173" fontId="0" fillId="0" borderId="12" xfId="42" applyNumberFormat="1" applyFont="1" applyBorder="1" applyAlignment="1">
      <alignment/>
    </xf>
    <xf numFmtId="41" fontId="0" fillId="0" borderId="0" xfId="42" applyNumberFormat="1" applyFont="1" applyBorder="1" applyAlignment="1">
      <alignment horizontal="right"/>
    </xf>
    <xf numFmtId="173" fontId="0" fillId="0" borderId="0" xfId="42" applyNumberFormat="1" applyFont="1" applyBorder="1" applyAlignment="1">
      <alignment/>
    </xf>
    <xf numFmtId="41" fontId="0" fillId="0" borderId="10" xfId="42" applyNumberFormat="1" applyFont="1" applyBorder="1" applyAlignment="1">
      <alignment horizontal="right"/>
    </xf>
    <xf numFmtId="0" fontId="0" fillId="0" borderId="10" xfId="0" applyFont="1" applyBorder="1" applyAlignment="1">
      <alignment/>
    </xf>
    <xf numFmtId="173" fontId="0" fillId="0" borderId="10" xfId="42" applyNumberFormat="1" applyFont="1" applyBorder="1" applyAlignment="1">
      <alignment/>
    </xf>
    <xf numFmtId="0" fontId="0" fillId="0" borderId="0" xfId="0" applyFont="1" applyBorder="1" applyAlignment="1">
      <alignment/>
    </xf>
    <xf numFmtId="173" fontId="0" fillId="0" borderId="13" xfId="42" applyNumberFormat="1" applyFont="1" applyBorder="1" applyAlignment="1">
      <alignment/>
    </xf>
    <xf numFmtId="0" fontId="0" fillId="0" borderId="13" xfId="0" applyFont="1" applyBorder="1" applyAlignment="1">
      <alignment/>
    </xf>
    <xf numFmtId="0" fontId="0" fillId="0" borderId="0" xfId="0" applyFont="1" applyAlignment="1">
      <alignment horizontal="justify" vertical="top" wrapText="1"/>
    </xf>
    <xf numFmtId="0" fontId="0" fillId="0" borderId="0" xfId="0" applyFont="1" applyAlignment="1">
      <alignment horizontal="justify" vertical="top"/>
    </xf>
    <xf numFmtId="0" fontId="2" fillId="0" borderId="0" xfId="0" applyFont="1" applyAlignment="1">
      <alignment horizontal="justify" vertical="top" wrapText="1"/>
    </xf>
    <xf numFmtId="0" fontId="0" fillId="0" borderId="0" xfId="0" applyFont="1" applyAlignment="1">
      <alignment horizontal="justify" vertical="top" wrapText="1"/>
    </xf>
    <xf numFmtId="173" fontId="2" fillId="0" borderId="0" xfId="42" applyNumberFormat="1" applyFont="1" applyAlignment="1">
      <alignment horizontal="center" vertical="top" wrapText="1"/>
    </xf>
    <xf numFmtId="173" fontId="2" fillId="0" borderId="0" xfId="42" applyNumberFormat="1" applyFont="1" applyAlignment="1" quotePrefix="1">
      <alignment horizontal="center" vertical="top" wrapText="1"/>
    </xf>
    <xf numFmtId="173" fontId="2" fillId="0" borderId="0" xfId="42" applyNumberFormat="1" applyFont="1" applyAlignment="1">
      <alignment horizontal="center"/>
    </xf>
    <xf numFmtId="0" fontId="0" fillId="0" borderId="0" xfId="0" applyFont="1" applyAlignment="1">
      <alignment horizontal="justify" vertical="top" wrapText="1"/>
    </xf>
    <xf numFmtId="0" fontId="0" fillId="0" borderId="0" xfId="0" applyAlignment="1">
      <alignment horizontal="left" vertical="top" wrapText="1"/>
    </xf>
    <xf numFmtId="0" fontId="0" fillId="0" borderId="0" xfId="0"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justify" vertical="top" wrapText="1" shrinkToFit="1"/>
    </xf>
    <xf numFmtId="169" fontId="0" fillId="0" borderId="0" xfId="42" applyNumberFormat="1" applyFont="1" applyBorder="1" applyAlignment="1">
      <alignment horizontal="center" vertical="top"/>
    </xf>
    <xf numFmtId="0" fontId="2" fillId="0" borderId="0" xfId="0" applyFont="1" applyAlignment="1">
      <alignment horizontal="justify" vertical="top" wrapText="1" shrinkToFit="1"/>
    </xf>
    <xf numFmtId="0" fontId="0" fillId="0" borderId="0" xfId="0" applyFont="1" applyAlignment="1">
      <alignment horizontal="left"/>
    </xf>
    <xf numFmtId="43" fontId="0" fillId="0" borderId="0" xfId="42" applyFont="1" applyAlignment="1">
      <alignment horizontal="right" vertical="top"/>
    </xf>
    <xf numFmtId="0" fontId="0" fillId="0" borderId="0" xfId="0" applyFont="1" applyAlignment="1">
      <alignment horizontal="left" wrapText="1"/>
    </xf>
    <xf numFmtId="43" fontId="0" fillId="0" borderId="0" xfId="42" applyFont="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1"/>
  <sheetViews>
    <sheetView zoomScalePageLayoutView="0" workbookViewId="0" topLeftCell="A1">
      <selection activeCell="C10" sqref="C10"/>
    </sheetView>
  </sheetViews>
  <sheetFormatPr defaultColWidth="9.140625" defaultRowHeight="13.5"/>
  <cols>
    <col min="1" max="1" width="10.421875" style="11" customWidth="1"/>
    <col min="2" max="4" width="9.140625" style="11" customWidth="1"/>
    <col min="5" max="5" width="10.8515625" style="11" customWidth="1"/>
    <col min="6" max="9" width="10.8515625" style="12" bestFit="1" customWidth="1"/>
    <col min="10" max="16384" width="9.140625" style="11" customWidth="1"/>
  </cols>
  <sheetData>
    <row r="1" ht="15">
      <c r="A1" s="1" t="s">
        <v>169</v>
      </c>
    </row>
    <row r="2" ht="15">
      <c r="A2" s="1" t="s">
        <v>0</v>
      </c>
    </row>
    <row r="4" ht="15">
      <c r="A4" s="1" t="s">
        <v>83</v>
      </c>
    </row>
    <row r="5" ht="15">
      <c r="A5" s="1" t="s">
        <v>212</v>
      </c>
    </row>
    <row r="6" ht="13.5">
      <c r="G6" s="13"/>
    </row>
    <row r="7" spans="6:9" ht="15">
      <c r="F7" s="107" t="s">
        <v>213</v>
      </c>
      <c r="G7" s="107"/>
      <c r="H7" s="11"/>
      <c r="I7" s="11"/>
    </row>
    <row r="8" spans="6:9" ht="15">
      <c r="F8" s="107" t="s">
        <v>84</v>
      </c>
      <c r="G8" s="107"/>
      <c r="H8" s="107" t="s">
        <v>214</v>
      </c>
      <c r="I8" s="107"/>
    </row>
    <row r="9" spans="6:9" ht="15" customHeight="1">
      <c r="F9" s="108" t="s">
        <v>215</v>
      </c>
      <c r="G9" s="107"/>
      <c r="H9" s="108" t="str">
        <f>F9</f>
        <v> 31 August</v>
      </c>
      <c r="I9" s="107"/>
    </row>
    <row r="10" spans="6:9" ht="15">
      <c r="F10" s="3" t="s">
        <v>189</v>
      </c>
      <c r="G10" s="3" t="s">
        <v>143</v>
      </c>
      <c r="H10" s="3" t="s">
        <v>189</v>
      </c>
      <c r="I10" s="3" t="s">
        <v>143</v>
      </c>
    </row>
    <row r="11" spans="6:9" ht="15">
      <c r="F11" s="2" t="s">
        <v>13</v>
      </c>
      <c r="G11" s="2" t="s">
        <v>13</v>
      </c>
      <c r="H11" s="2" t="s">
        <v>13</v>
      </c>
      <c r="I11" s="2" t="s">
        <v>13</v>
      </c>
    </row>
    <row r="13" spans="1:9" ht="13.5">
      <c r="A13" s="11" t="s">
        <v>15</v>
      </c>
      <c r="F13" s="12">
        <v>27891</v>
      </c>
      <c r="G13" s="12">
        <v>23704</v>
      </c>
      <c r="H13" s="12">
        <v>91021</v>
      </c>
      <c r="I13" s="12">
        <v>83189</v>
      </c>
    </row>
    <row r="14" spans="1:9" ht="13.5">
      <c r="A14" s="11" t="s">
        <v>144</v>
      </c>
      <c r="F14" s="14">
        <v>-10330</v>
      </c>
      <c r="G14" s="14">
        <v>-10276</v>
      </c>
      <c r="H14" s="14">
        <v>-35225</v>
      </c>
      <c r="I14" s="14">
        <v>-36640</v>
      </c>
    </row>
    <row r="15" spans="1:9" ht="13.5">
      <c r="A15" s="11" t="s">
        <v>145</v>
      </c>
      <c r="F15" s="12">
        <f>SUM(F13:F14)</f>
        <v>17561</v>
      </c>
      <c r="G15" s="12">
        <f>SUM(G13:G14)</f>
        <v>13428</v>
      </c>
      <c r="H15" s="12">
        <f>SUM(H13:H14)</f>
        <v>55796</v>
      </c>
      <c r="I15" s="12">
        <f>SUM(I13:I14)</f>
        <v>46549</v>
      </c>
    </row>
    <row r="16" spans="1:14" ht="13.5">
      <c r="A16" s="11" t="s">
        <v>146</v>
      </c>
      <c r="F16" s="15">
        <v>3810</v>
      </c>
      <c r="G16" s="15">
        <v>2297</v>
      </c>
      <c r="H16" s="15">
        <v>8560</v>
      </c>
      <c r="I16" s="15">
        <v>5943</v>
      </c>
      <c r="L16" s="24"/>
      <c r="M16" s="24"/>
      <c r="N16" s="24"/>
    </row>
    <row r="17" spans="1:14" ht="13.5">
      <c r="A17" s="11" t="s">
        <v>147</v>
      </c>
      <c r="F17" s="15">
        <v>-2672</v>
      </c>
      <c r="G17" s="15">
        <v>-2582</v>
      </c>
      <c r="H17" s="15">
        <v>-9137</v>
      </c>
      <c r="I17" s="15">
        <v>-9764</v>
      </c>
      <c r="L17" s="24"/>
      <c r="M17" s="24"/>
      <c r="N17" s="24"/>
    </row>
    <row r="18" spans="1:9" ht="13.5">
      <c r="A18" s="11" t="s">
        <v>148</v>
      </c>
      <c r="F18" s="15">
        <v>-627</v>
      </c>
      <c r="G18" s="15">
        <v>-855</v>
      </c>
      <c r="H18" s="15">
        <v>-2505</v>
      </c>
      <c r="I18" s="15">
        <v>-2914</v>
      </c>
    </row>
    <row r="19" spans="1:9" ht="13.5">
      <c r="A19" s="11" t="s">
        <v>149</v>
      </c>
      <c r="F19" s="15">
        <v>-818</v>
      </c>
      <c r="G19" s="15">
        <v>-517</v>
      </c>
      <c r="H19" s="15">
        <v>-2749</v>
      </c>
      <c r="I19" s="15">
        <v>-2600</v>
      </c>
    </row>
    <row r="20" spans="1:9" ht="13.5">
      <c r="A20" s="11" t="s">
        <v>210</v>
      </c>
      <c r="F20" s="15">
        <v>1328</v>
      </c>
      <c r="G20" s="15">
        <v>-4554</v>
      </c>
      <c r="H20" s="15">
        <v>3133</v>
      </c>
      <c r="I20" s="15">
        <v>-4455</v>
      </c>
    </row>
    <row r="21" spans="1:9" ht="13.5">
      <c r="A21" s="11" t="s">
        <v>311</v>
      </c>
      <c r="F21" s="14">
        <v>-32</v>
      </c>
      <c r="G21" s="20">
        <v>-24</v>
      </c>
      <c r="H21" s="14">
        <v>-46</v>
      </c>
      <c r="I21" s="20">
        <v>-24</v>
      </c>
    </row>
    <row r="22" spans="1:9" ht="13.5">
      <c r="A22" s="11" t="s">
        <v>16</v>
      </c>
      <c r="F22" s="12">
        <f>SUM(F15:F21)</f>
        <v>18550</v>
      </c>
      <c r="G22" s="12">
        <f>SUM(G15:G21)</f>
        <v>7193</v>
      </c>
      <c r="H22" s="12">
        <f>SUM(H15:H21)</f>
        <v>53052</v>
      </c>
      <c r="I22" s="12">
        <f>SUM(I15:I21)</f>
        <v>32735</v>
      </c>
    </row>
    <row r="23" spans="1:9" ht="13.5">
      <c r="A23" s="11" t="s">
        <v>17</v>
      </c>
      <c r="F23" s="14">
        <v>-3509</v>
      </c>
      <c r="G23" s="14">
        <v>-2743</v>
      </c>
      <c r="H23" s="14">
        <v>-12388</v>
      </c>
      <c r="I23" s="14">
        <v>-10239</v>
      </c>
    </row>
    <row r="24" spans="1:9" ht="14.25" thickBot="1">
      <c r="A24" s="11" t="s">
        <v>150</v>
      </c>
      <c r="F24" s="22">
        <f>SUM(F22:F23)</f>
        <v>15041</v>
      </c>
      <c r="G24" s="22">
        <f>SUM(G22:G23)</f>
        <v>4450</v>
      </c>
      <c r="H24" s="22">
        <f>SUM(H22:H23)</f>
        <v>40664</v>
      </c>
      <c r="I24" s="22">
        <f>SUM(I22:I23)</f>
        <v>22496</v>
      </c>
    </row>
    <row r="26" ht="13.5">
      <c r="A26" s="11" t="s">
        <v>312</v>
      </c>
    </row>
    <row r="27" spans="1:9" ht="14.25" thickBot="1">
      <c r="A27" s="11" t="s">
        <v>190</v>
      </c>
      <c r="F27" s="23" t="s">
        <v>304</v>
      </c>
      <c r="G27" s="23" t="s">
        <v>216</v>
      </c>
      <c r="H27" s="23" t="s">
        <v>305</v>
      </c>
      <c r="I27" s="23" t="s">
        <v>217</v>
      </c>
    </row>
    <row r="30" spans="1:10" ht="30" customHeight="1">
      <c r="A30" s="105" t="s">
        <v>183</v>
      </c>
      <c r="B30" s="106"/>
      <c r="C30" s="106"/>
      <c r="D30" s="106"/>
      <c r="E30" s="106"/>
      <c r="F30" s="106"/>
      <c r="G30" s="106"/>
      <c r="H30" s="106"/>
      <c r="I30" s="106"/>
      <c r="J30" s="6"/>
    </row>
    <row r="31" spans="1:9" ht="15" customHeight="1">
      <c r="A31" s="16"/>
      <c r="B31" s="16"/>
      <c r="C31" s="16"/>
      <c r="D31" s="16"/>
      <c r="E31" s="16"/>
      <c r="F31" s="16"/>
      <c r="G31" s="16"/>
      <c r="H31" s="16"/>
      <c r="I31" s="16"/>
    </row>
  </sheetData>
  <sheetProtection/>
  <mergeCells count="6">
    <mergeCell ref="A30:I30"/>
    <mergeCell ref="F7:G7"/>
    <mergeCell ref="F8:G8"/>
    <mergeCell ref="H8:I8"/>
    <mergeCell ref="F9:G9"/>
    <mergeCell ref="H9:I9"/>
  </mergeCells>
  <printOptions/>
  <pageMargins left="1.141732283464567" right="0" top="0.3937007874015748" bottom="0.3937007874015748" header="0.1968503937007874"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0"/>
  <sheetViews>
    <sheetView showGridLines="0" zoomScaleSheetLayoutView="100" zoomScalePageLayoutView="0" workbookViewId="0" topLeftCell="A31">
      <selection activeCell="F46" sqref="F46"/>
    </sheetView>
  </sheetViews>
  <sheetFormatPr defaultColWidth="9.140625" defaultRowHeight="13.5"/>
  <cols>
    <col min="1" max="1" width="2.7109375" style="11" customWidth="1"/>
    <col min="2" max="3" width="9.140625" style="11" customWidth="1"/>
    <col min="4" max="5" width="13.421875" style="11" customWidth="1"/>
    <col min="6" max="6" width="10.57421875" style="12" bestFit="1" customWidth="1"/>
    <col min="7" max="7" width="11.28125" style="12" bestFit="1" customWidth="1"/>
    <col min="8" max="8" width="9.7109375" style="11" customWidth="1"/>
    <col min="9" max="16384" width="9.140625" style="11" customWidth="1"/>
  </cols>
  <sheetData>
    <row r="1" ht="15">
      <c r="A1" s="1" t="s">
        <v>169</v>
      </c>
    </row>
    <row r="2" ht="15">
      <c r="A2" s="1" t="s">
        <v>0</v>
      </c>
    </row>
    <row r="4" ht="15">
      <c r="A4" s="1" t="s">
        <v>85</v>
      </c>
    </row>
    <row r="5" ht="15">
      <c r="A5" s="1" t="s">
        <v>218</v>
      </c>
    </row>
    <row r="6" ht="13.5">
      <c r="F6" s="7"/>
    </row>
    <row r="7" spans="6:7" ht="15">
      <c r="F7" s="3" t="s">
        <v>219</v>
      </c>
      <c r="G7" s="3" t="s">
        <v>170</v>
      </c>
    </row>
    <row r="8" spans="6:7" ht="15">
      <c r="F8" s="2" t="s">
        <v>13</v>
      </c>
      <c r="G8" s="2" t="s">
        <v>13</v>
      </c>
    </row>
    <row r="9" spans="1:7" ht="15">
      <c r="A9" s="1" t="s">
        <v>151</v>
      </c>
      <c r="F9" s="2"/>
      <c r="G9" s="2"/>
    </row>
    <row r="10" ht="15">
      <c r="A10" s="1" t="s">
        <v>86</v>
      </c>
    </row>
    <row r="11" spans="1:7" ht="13.5">
      <c r="A11" s="11" t="s">
        <v>26</v>
      </c>
      <c r="F11" s="12">
        <v>40363</v>
      </c>
      <c r="G11" s="12">
        <v>40829</v>
      </c>
    </row>
    <row r="12" spans="1:7" ht="13.5">
      <c r="A12" s="11" t="s">
        <v>253</v>
      </c>
      <c r="F12" s="12">
        <v>74225</v>
      </c>
      <c r="G12" s="79">
        <v>74225</v>
      </c>
    </row>
    <row r="13" spans="1:7" ht="13.5">
      <c r="A13" s="11" t="s">
        <v>139</v>
      </c>
      <c r="F13" s="12">
        <v>189549</v>
      </c>
      <c r="G13" s="12">
        <v>180426</v>
      </c>
    </row>
    <row r="14" spans="1:7" ht="13.5">
      <c r="A14" s="11" t="s">
        <v>202</v>
      </c>
      <c r="F14" s="12">
        <v>16609</v>
      </c>
      <c r="G14" s="10">
        <v>16874</v>
      </c>
    </row>
    <row r="15" spans="1:7" ht="13.5">
      <c r="A15" s="11" t="s">
        <v>1</v>
      </c>
      <c r="F15" s="12">
        <v>19852</v>
      </c>
      <c r="G15" s="12">
        <v>21918</v>
      </c>
    </row>
    <row r="16" spans="6:7" ht="13.5">
      <c r="F16" s="8">
        <f>SUM(F11:F15)</f>
        <v>340598</v>
      </c>
      <c r="G16" s="8">
        <f>SUM(G11:G15)</f>
        <v>334272</v>
      </c>
    </row>
    <row r="18" ht="15">
      <c r="A18" s="1" t="s">
        <v>87</v>
      </c>
    </row>
    <row r="19" spans="1:7" ht="13.5">
      <c r="A19" s="11" t="s">
        <v>2</v>
      </c>
      <c r="F19" s="12">
        <v>2143</v>
      </c>
      <c r="G19" s="12">
        <v>2369</v>
      </c>
    </row>
    <row r="20" spans="1:7" ht="13.5">
      <c r="A20" s="11" t="s">
        <v>254</v>
      </c>
      <c r="F20" s="12">
        <v>8393</v>
      </c>
      <c r="G20" s="12">
        <v>6610</v>
      </c>
    </row>
    <row r="21" spans="1:7" ht="13.5">
      <c r="A21" s="11" t="s">
        <v>76</v>
      </c>
      <c r="F21" s="12">
        <v>1</v>
      </c>
      <c r="G21" s="12">
        <v>3</v>
      </c>
    </row>
    <row r="22" spans="1:7" ht="13.5">
      <c r="A22" s="11" t="s">
        <v>3</v>
      </c>
      <c r="F22" s="12">
        <v>123108</v>
      </c>
      <c r="G22" s="12">
        <v>110092</v>
      </c>
    </row>
    <row r="23" spans="6:7" ht="13.5">
      <c r="F23" s="8">
        <f>SUM(F19:F22)</f>
        <v>133645</v>
      </c>
      <c r="G23" s="8">
        <f>SUM(G19:G22)</f>
        <v>119074</v>
      </c>
    </row>
    <row r="25" spans="1:7" ht="15.75" thickBot="1">
      <c r="A25" s="1" t="s">
        <v>168</v>
      </c>
      <c r="F25" s="9">
        <f>+F16+F23</f>
        <v>474243</v>
      </c>
      <c r="G25" s="9">
        <f>+G16+G23</f>
        <v>453346</v>
      </c>
    </row>
    <row r="27" ht="15">
      <c r="A27" s="1" t="s">
        <v>152</v>
      </c>
    </row>
    <row r="28" ht="15">
      <c r="A28" s="1" t="s">
        <v>191</v>
      </c>
    </row>
    <row r="29" spans="1:7" ht="13.5">
      <c r="A29" s="11" t="s">
        <v>4</v>
      </c>
      <c r="F29" s="12">
        <v>91363</v>
      </c>
      <c r="G29" s="12">
        <v>91363</v>
      </c>
    </row>
    <row r="30" spans="1:7" ht="13.5">
      <c r="A30" s="11" t="s">
        <v>5</v>
      </c>
      <c r="F30" s="14">
        <v>368345</v>
      </c>
      <c r="G30" s="14">
        <v>347611</v>
      </c>
    </row>
    <row r="31" spans="1:7" ht="15">
      <c r="A31" s="1" t="s">
        <v>155</v>
      </c>
      <c r="F31" s="8">
        <f>SUM(F29:F30)</f>
        <v>459708</v>
      </c>
      <c r="G31" s="8">
        <f>SUM(G29:G30)</f>
        <v>438974</v>
      </c>
    </row>
    <row r="32" ht="15">
      <c r="A32" s="1"/>
    </row>
    <row r="33" ht="15">
      <c r="A33" s="1" t="s">
        <v>171</v>
      </c>
    </row>
    <row r="34" spans="1:7" ht="13.5">
      <c r="A34" s="11" t="s">
        <v>184</v>
      </c>
      <c r="F34" s="14">
        <v>7048</v>
      </c>
      <c r="G34" s="14">
        <v>8882</v>
      </c>
    </row>
    <row r="36" ht="15">
      <c r="A36" s="1" t="s">
        <v>88</v>
      </c>
    </row>
    <row r="37" spans="1:7" ht="13.5">
      <c r="A37" s="11" t="s">
        <v>255</v>
      </c>
      <c r="F37" s="12">
        <v>6043</v>
      </c>
      <c r="G37" s="12">
        <v>4909</v>
      </c>
    </row>
    <row r="38" spans="1:7" ht="13.5">
      <c r="A38" s="11" t="s">
        <v>17</v>
      </c>
      <c r="F38" s="12">
        <v>1444</v>
      </c>
      <c r="G38" s="10">
        <v>581</v>
      </c>
    </row>
    <row r="39" spans="6:7" ht="13.5">
      <c r="F39" s="8">
        <f>SUM(F37:F38)</f>
        <v>7487</v>
      </c>
      <c r="G39" s="8">
        <f>SUM(G37:G38)</f>
        <v>5490</v>
      </c>
    </row>
    <row r="41" spans="1:7" ht="15">
      <c r="A41" s="1" t="s">
        <v>153</v>
      </c>
      <c r="F41" s="14">
        <f>+F34+F39</f>
        <v>14535</v>
      </c>
      <c r="G41" s="14">
        <f>+G34+G39</f>
        <v>14372</v>
      </c>
    </row>
    <row r="43" spans="1:7" ht="15.75" thickBot="1">
      <c r="A43" s="1" t="s">
        <v>154</v>
      </c>
      <c r="F43" s="9">
        <f>+F31+F41</f>
        <v>474243</v>
      </c>
      <c r="G43" s="9">
        <f>+G31+G41</f>
        <v>453346</v>
      </c>
    </row>
    <row r="45" spans="1:7" ht="13.5">
      <c r="A45" s="11" t="s">
        <v>156</v>
      </c>
      <c r="F45" s="11"/>
      <c r="G45" s="11"/>
    </row>
    <row r="46" spans="1:7" ht="14.25" thickBot="1">
      <c r="A46" s="11" t="s">
        <v>192</v>
      </c>
      <c r="F46" s="9" t="s">
        <v>306</v>
      </c>
      <c r="G46" s="9" t="s">
        <v>172</v>
      </c>
    </row>
    <row r="49" spans="1:9" ht="40.5" customHeight="1">
      <c r="A49" s="105" t="s">
        <v>173</v>
      </c>
      <c r="B49" s="106"/>
      <c r="C49" s="106"/>
      <c r="D49" s="106"/>
      <c r="E49" s="106"/>
      <c r="F49" s="106"/>
      <c r="G49" s="106"/>
      <c r="H49" s="106"/>
      <c r="I49" s="6"/>
    </row>
    <row r="50" spans="1:9" ht="15" customHeight="1">
      <c r="A50" s="16"/>
      <c r="B50" s="16"/>
      <c r="C50" s="16"/>
      <c r="D50" s="16"/>
      <c r="E50" s="16"/>
      <c r="F50" s="16"/>
      <c r="G50" s="16"/>
      <c r="H50" s="16"/>
      <c r="I50" s="6"/>
    </row>
  </sheetData>
  <sheetProtection/>
  <mergeCells count="1">
    <mergeCell ref="A49:H49"/>
  </mergeCells>
  <printOptions/>
  <pageMargins left="1.141732283464567" right="0" top="0.3937007874015748" bottom="0.3937007874015748" header="0.1968503937007874"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47"/>
  <sheetViews>
    <sheetView showGridLines="0" zoomScaleSheetLayoutView="100" zoomScalePageLayoutView="0" workbookViewId="0" topLeftCell="A10">
      <selection activeCell="M16" sqref="M16"/>
    </sheetView>
  </sheetViews>
  <sheetFormatPr defaultColWidth="9.140625" defaultRowHeight="13.5"/>
  <cols>
    <col min="1" max="1" width="2.7109375" style="11" customWidth="1"/>
    <col min="2" max="2" width="10.421875" style="11" customWidth="1"/>
    <col min="3" max="3" width="9.140625" style="11" customWidth="1"/>
    <col min="4" max="4" width="12.8515625" style="11" customWidth="1"/>
    <col min="5" max="5" width="2.7109375" style="11" customWidth="1"/>
    <col min="6" max="6" width="11.00390625" style="12" customWidth="1"/>
    <col min="7" max="7" width="13.57421875" style="12" bestFit="1" customWidth="1"/>
    <col min="8" max="8" width="13.7109375" style="12" customWidth="1"/>
    <col min="9" max="9" width="15.57421875" style="12" customWidth="1"/>
    <col min="10" max="16384" width="9.140625" style="11" customWidth="1"/>
  </cols>
  <sheetData>
    <row r="1" ht="15">
      <c r="A1" s="1" t="s">
        <v>169</v>
      </c>
    </row>
    <row r="2" ht="15">
      <c r="A2" s="1" t="s">
        <v>0</v>
      </c>
    </row>
    <row r="4" ht="15">
      <c r="A4" s="1" t="s">
        <v>89</v>
      </c>
    </row>
    <row r="5" ht="15">
      <c r="A5" s="1" t="s">
        <v>220</v>
      </c>
    </row>
    <row r="6" ht="15">
      <c r="A6" s="1"/>
    </row>
    <row r="7" ht="15">
      <c r="A7" s="1"/>
    </row>
    <row r="8" spans="6:9" ht="15">
      <c r="F8" s="109" t="s">
        <v>193</v>
      </c>
      <c r="G8" s="109"/>
      <c r="H8" s="109"/>
      <c r="I8" s="109"/>
    </row>
    <row r="9" ht="15">
      <c r="G9" s="2" t="s">
        <v>9</v>
      </c>
    </row>
    <row r="10" spans="6:9" ht="15">
      <c r="F10" s="2" t="s">
        <v>7</v>
      </c>
      <c r="G10" s="2" t="s">
        <v>10</v>
      </c>
      <c r="H10" s="2" t="s">
        <v>12</v>
      </c>
      <c r="I10" s="17"/>
    </row>
    <row r="11" spans="6:9" ht="15">
      <c r="F11" s="2" t="s">
        <v>8</v>
      </c>
      <c r="G11" s="2" t="s">
        <v>11</v>
      </c>
      <c r="H11" s="2" t="s">
        <v>11</v>
      </c>
      <c r="I11" s="17" t="s">
        <v>157</v>
      </c>
    </row>
    <row r="12" spans="6:9" ht="15">
      <c r="F12" s="2" t="s">
        <v>13</v>
      </c>
      <c r="G12" s="2" t="s">
        <v>13</v>
      </c>
      <c r="H12" s="2" t="s">
        <v>13</v>
      </c>
      <c r="I12" s="2" t="s">
        <v>13</v>
      </c>
    </row>
    <row r="13" spans="6:9" ht="15">
      <c r="F13" s="2"/>
      <c r="G13" s="2"/>
      <c r="H13" s="2"/>
      <c r="I13" s="2"/>
    </row>
    <row r="14" spans="1:9" ht="13.5">
      <c r="A14" s="11" t="s">
        <v>174</v>
      </c>
      <c r="F14" s="14">
        <v>91159</v>
      </c>
      <c r="G14" s="14">
        <v>23501</v>
      </c>
      <c r="H14" s="14">
        <v>311350</v>
      </c>
      <c r="I14" s="14">
        <f>SUM(F14:H14)</f>
        <v>426010</v>
      </c>
    </row>
    <row r="15" spans="6:9" ht="13.5">
      <c r="F15" s="15"/>
      <c r="G15" s="15"/>
      <c r="H15" s="15"/>
      <c r="I15" s="15"/>
    </row>
    <row r="16" spans="1:9" ht="13.5">
      <c r="A16" s="11" t="s">
        <v>201</v>
      </c>
      <c r="F16" s="10">
        <v>0</v>
      </c>
      <c r="G16" s="12">
        <v>9486</v>
      </c>
      <c r="H16" s="10">
        <v>0</v>
      </c>
      <c r="I16" s="12">
        <f>SUM(F16:H16)</f>
        <v>9486</v>
      </c>
    </row>
    <row r="17" spans="1:9" ht="13.5">
      <c r="A17" s="11" t="s">
        <v>221</v>
      </c>
      <c r="F17" s="20">
        <v>0</v>
      </c>
      <c r="G17" s="14">
        <v>117</v>
      </c>
      <c r="H17" s="20">
        <v>-117</v>
      </c>
      <c r="I17" s="57">
        <f>SUM(F17:H17)</f>
        <v>0</v>
      </c>
    </row>
    <row r="18" spans="1:9" ht="13.5">
      <c r="A18" s="11" t="s">
        <v>313</v>
      </c>
      <c r="F18" s="10">
        <f>SUM(F16:F17)</f>
        <v>0</v>
      </c>
      <c r="G18" s="10">
        <f>SUM(G16:G17)</f>
        <v>9603</v>
      </c>
      <c r="H18" s="10">
        <f>SUM(H16:H17)</f>
        <v>-117</v>
      </c>
      <c r="I18" s="10">
        <f>SUM(I16:I17)</f>
        <v>9486</v>
      </c>
    </row>
    <row r="19" spans="2:9" ht="13.5">
      <c r="B19" s="11" t="s">
        <v>314</v>
      </c>
      <c r="F19" s="10"/>
      <c r="G19" s="10"/>
      <c r="H19" s="10"/>
      <c r="I19" s="10"/>
    </row>
    <row r="20" spans="1:9" ht="13.5">
      <c r="A20" s="11" t="s">
        <v>150</v>
      </c>
      <c r="F20" s="20">
        <v>0</v>
      </c>
      <c r="G20" s="20">
        <v>0</v>
      </c>
      <c r="H20" s="20">
        <v>22496</v>
      </c>
      <c r="I20" s="14">
        <f>SUM(F20:H20)</f>
        <v>22496</v>
      </c>
    </row>
    <row r="21" spans="1:9" ht="13.5">
      <c r="A21" s="11" t="s">
        <v>222</v>
      </c>
      <c r="F21" s="20">
        <f>SUM(F18:F20)</f>
        <v>0</v>
      </c>
      <c r="G21" s="20">
        <f>SUM(G18:G20)</f>
        <v>9603</v>
      </c>
      <c r="H21" s="20">
        <f>SUM(H18:H20)</f>
        <v>22379</v>
      </c>
      <c r="I21" s="20">
        <f>SUM(I18:I20)</f>
        <v>31982</v>
      </c>
    </row>
    <row r="23" spans="1:9" ht="13.5">
      <c r="A23" s="11" t="s">
        <v>122</v>
      </c>
      <c r="F23" s="10">
        <v>0</v>
      </c>
      <c r="G23" s="10">
        <v>0</v>
      </c>
      <c r="H23" s="10">
        <v>-19734</v>
      </c>
      <c r="I23" s="12">
        <f>SUM(F23:H23)</f>
        <v>-19734</v>
      </c>
    </row>
    <row r="24" ht="13.5">
      <c r="A24" s="11" t="s">
        <v>77</v>
      </c>
    </row>
    <row r="25" spans="1:9" ht="13.5">
      <c r="A25" s="11" t="s">
        <v>14</v>
      </c>
      <c r="F25" s="10">
        <v>204</v>
      </c>
      <c r="G25" s="10">
        <v>512</v>
      </c>
      <c r="H25" s="10">
        <v>0</v>
      </c>
      <c r="I25" s="12">
        <f>SUM(F25:H25)</f>
        <v>716</v>
      </c>
    </row>
    <row r="26" spans="6:8" ht="13.5">
      <c r="F26" s="10"/>
      <c r="G26" s="10"/>
      <c r="H26" s="10"/>
    </row>
    <row r="27" spans="1:9" ht="14.25" thickBot="1">
      <c r="A27" s="11" t="s">
        <v>223</v>
      </c>
      <c r="F27" s="22">
        <f>+F14+F21+F25+F23</f>
        <v>91363</v>
      </c>
      <c r="G27" s="22">
        <f>+G14+G21+G25+G23</f>
        <v>33616</v>
      </c>
      <c r="H27" s="22">
        <f>+H14+H21+H25+H23</f>
        <v>313995</v>
      </c>
      <c r="I27" s="22">
        <f>+I14+I21+I25+I23</f>
        <v>438974</v>
      </c>
    </row>
    <row r="28" spans="6:9" ht="13.5">
      <c r="F28" s="15"/>
      <c r="G28" s="15"/>
      <c r="H28" s="15"/>
      <c r="I28" s="15"/>
    </row>
    <row r="29" spans="1:9" ht="13.5">
      <c r="A29" s="11" t="s">
        <v>185</v>
      </c>
      <c r="F29" s="14">
        <v>91363</v>
      </c>
      <c r="G29" s="14">
        <v>33616</v>
      </c>
      <c r="H29" s="14">
        <v>313995</v>
      </c>
      <c r="I29" s="14">
        <f>SUM(F29:H29)</f>
        <v>438974</v>
      </c>
    </row>
    <row r="31" ht="13.5">
      <c r="A31" s="11" t="s">
        <v>200</v>
      </c>
    </row>
    <row r="32" spans="2:9" ht="13.5">
      <c r="B32" s="11" t="s">
        <v>203</v>
      </c>
      <c r="F32" s="10">
        <v>0</v>
      </c>
      <c r="G32" s="12">
        <v>1592</v>
      </c>
      <c r="H32" s="10">
        <v>0</v>
      </c>
      <c r="I32" s="12">
        <f>SUM(F32:H32)</f>
        <v>1592</v>
      </c>
    </row>
    <row r="33" spans="1:9" ht="13.5">
      <c r="A33" s="11" t="s">
        <v>201</v>
      </c>
      <c r="F33" s="21">
        <v>0</v>
      </c>
      <c r="G33" s="15">
        <v>3155</v>
      </c>
      <c r="H33" s="21">
        <v>0</v>
      </c>
      <c r="I33" s="15">
        <f>SUM(F33:H33)</f>
        <v>3155</v>
      </c>
    </row>
    <row r="34" spans="1:9" ht="13.5">
      <c r="A34" s="11" t="s">
        <v>221</v>
      </c>
      <c r="F34" s="20">
        <v>0</v>
      </c>
      <c r="G34" s="14">
        <v>133</v>
      </c>
      <c r="H34" s="20">
        <v>-133</v>
      </c>
      <c r="I34" s="57">
        <f>SUM(F34:H34)</f>
        <v>0</v>
      </c>
    </row>
    <row r="35" spans="1:9" ht="13.5">
      <c r="A35" s="11" t="s">
        <v>313</v>
      </c>
      <c r="F35" s="10">
        <f>SUM(F32:F34)</f>
        <v>0</v>
      </c>
      <c r="G35" s="10">
        <f>SUM(G32:G34)</f>
        <v>4880</v>
      </c>
      <c r="H35" s="10">
        <f>SUM(H32:H34)</f>
        <v>-133</v>
      </c>
      <c r="I35" s="10">
        <f>SUM(I32:I34)</f>
        <v>4747</v>
      </c>
    </row>
    <row r="36" spans="2:9" ht="13.5">
      <c r="B36" s="11" t="s">
        <v>314</v>
      </c>
      <c r="F36" s="10"/>
      <c r="G36" s="10"/>
      <c r="H36" s="10"/>
      <c r="I36" s="10"/>
    </row>
    <row r="37" spans="1:9" ht="13.5">
      <c r="A37" s="11" t="s">
        <v>150</v>
      </c>
      <c r="F37" s="20">
        <v>0</v>
      </c>
      <c r="G37" s="20">
        <v>0</v>
      </c>
      <c r="H37" s="20">
        <v>40664</v>
      </c>
      <c r="I37" s="14">
        <f>SUM(F37:H37)</f>
        <v>40664</v>
      </c>
    </row>
    <row r="38" spans="1:9" ht="13.5">
      <c r="A38" s="11" t="s">
        <v>222</v>
      </c>
      <c r="F38" s="20">
        <f>SUM(F35:F37)</f>
        <v>0</v>
      </c>
      <c r="G38" s="20">
        <f>SUM(G35:G37)</f>
        <v>4880</v>
      </c>
      <c r="H38" s="20">
        <f>SUM(H35:H37)</f>
        <v>40531</v>
      </c>
      <c r="I38" s="20">
        <f>SUM(I35:I37)</f>
        <v>45411</v>
      </c>
    </row>
    <row r="39" spans="6:9" ht="13.5">
      <c r="F39" s="21"/>
      <c r="G39" s="21"/>
      <c r="H39" s="21"/>
      <c r="I39" s="21"/>
    </row>
    <row r="40" spans="1:9" ht="13.5">
      <c r="A40" s="11" t="s">
        <v>122</v>
      </c>
      <c r="F40" s="20">
        <v>0</v>
      </c>
      <c r="G40" s="20">
        <v>0</v>
      </c>
      <c r="H40" s="20">
        <v>-24677</v>
      </c>
      <c r="I40" s="14">
        <f>SUM(F40:H40)</f>
        <v>-24677</v>
      </c>
    </row>
    <row r="42" spans="1:9" ht="14.25" thickBot="1">
      <c r="A42" s="11" t="s">
        <v>224</v>
      </c>
      <c r="F42" s="9">
        <f>F29+F38+F40</f>
        <v>91363</v>
      </c>
      <c r="G42" s="9">
        <f>G29+G38+G40</f>
        <v>38496</v>
      </c>
      <c r="H42" s="9">
        <f>H29+H38+H40</f>
        <v>329849</v>
      </c>
      <c r="I42" s="9">
        <f>I29+I38+I40</f>
        <v>459708</v>
      </c>
    </row>
    <row r="44" spans="6:9" ht="13.5">
      <c r="F44" s="15"/>
      <c r="G44" s="15"/>
      <c r="H44" s="15"/>
      <c r="I44" s="15"/>
    </row>
    <row r="45" spans="1:9" ht="30" customHeight="1">
      <c r="A45" s="105" t="s">
        <v>175</v>
      </c>
      <c r="B45" s="106"/>
      <c r="C45" s="106"/>
      <c r="D45" s="106"/>
      <c r="E45" s="106"/>
      <c r="F45" s="106"/>
      <c r="G45" s="106"/>
      <c r="H45" s="106"/>
      <c r="I45" s="106"/>
    </row>
    <row r="46" spans="1:9" ht="15" customHeight="1">
      <c r="A46" s="29"/>
      <c r="B46" s="29"/>
      <c r="C46" s="29"/>
      <c r="D46" s="29"/>
      <c r="E46" s="29"/>
      <c r="F46" s="29"/>
      <c r="G46" s="29"/>
      <c r="H46" s="29"/>
      <c r="I46" s="29"/>
    </row>
    <row r="47" spans="1:9" ht="13.5">
      <c r="A47" s="30"/>
      <c r="B47" s="30"/>
      <c r="C47" s="30"/>
      <c r="D47" s="30"/>
      <c r="E47" s="30"/>
      <c r="F47" s="30"/>
      <c r="G47" s="30"/>
      <c r="H47" s="30"/>
      <c r="I47" s="30"/>
    </row>
  </sheetData>
  <sheetProtection/>
  <mergeCells count="2">
    <mergeCell ref="F8:I8"/>
    <mergeCell ref="A45:I45"/>
  </mergeCells>
  <printOptions/>
  <pageMargins left="1.141732283464567" right="0" top="0.3937007874015748" bottom="0.1968503937007874" header="0.1968503937007874" footer="0.1968503937007874"/>
  <pageSetup firstPageNumber="3" useFirstPageNumber="1" horizontalDpi="1200" verticalDpi="1200" orientation="portrait" paperSize="9" scale="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F6" sqref="F6"/>
    </sheetView>
  </sheetViews>
  <sheetFormatPr defaultColWidth="9.140625" defaultRowHeight="13.5"/>
  <cols>
    <col min="1" max="1" width="2.7109375" style="88" customWidth="1"/>
    <col min="2" max="4" width="9.140625" style="88" customWidth="1"/>
    <col min="5" max="5" width="11.140625" style="88" customWidth="1"/>
    <col min="6" max="6" width="16.7109375" style="88" customWidth="1"/>
    <col min="7" max="7" width="10.7109375" style="90" bestFit="1" customWidth="1"/>
    <col min="8" max="8" width="2.7109375" style="88" customWidth="1"/>
    <col min="9" max="9" width="10.421875" style="90" bestFit="1" customWidth="1"/>
    <col min="10" max="16384" width="9.140625" style="88" customWidth="1"/>
  </cols>
  <sheetData>
    <row r="1" spans="1:11" ht="15">
      <c r="A1" s="1" t="s">
        <v>169</v>
      </c>
      <c r="E1" s="89"/>
      <c r="F1" s="89"/>
      <c r="G1" s="89"/>
      <c r="H1" s="89"/>
      <c r="I1" s="89"/>
      <c r="K1" s="89"/>
    </row>
    <row r="2" spans="1:12" ht="15">
      <c r="A2" s="1" t="s">
        <v>0</v>
      </c>
      <c r="G2" s="89"/>
      <c r="H2" s="89"/>
      <c r="I2" s="89"/>
      <c r="J2" s="89"/>
      <c r="L2" s="89"/>
    </row>
    <row r="3" spans="7:12" ht="13.5">
      <c r="G3" s="89"/>
      <c r="H3" s="89"/>
      <c r="I3" s="89"/>
      <c r="J3" s="89"/>
      <c r="L3" s="89"/>
    </row>
    <row r="4" spans="1:12" ht="15">
      <c r="A4" s="1" t="s">
        <v>90</v>
      </c>
      <c r="G4" s="89"/>
      <c r="H4" s="89"/>
      <c r="I4" s="89"/>
      <c r="J4" s="89"/>
      <c r="L4" s="89"/>
    </row>
    <row r="5" spans="1:11" ht="15">
      <c r="A5" s="1" t="s">
        <v>220</v>
      </c>
      <c r="E5" s="89"/>
      <c r="F5" s="89"/>
      <c r="G5" s="89"/>
      <c r="H5" s="89"/>
      <c r="I5" s="89"/>
      <c r="K5" s="89"/>
    </row>
    <row r="7" spans="7:9" ht="15">
      <c r="G7" s="3" t="s">
        <v>219</v>
      </c>
      <c r="I7" s="3" t="s">
        <v>170</v>
      </c>
    </row>
    <row r="8" spans="7:9" ht="15">
      <c r="G8" s="2" t="s">
        <v>13</v>
      </c>
      <c r="I8" s="2" t="s">
        <v>13</v>
      </c>
    </row>
    <row r="9" ht="15">
      <c r="A9" s="1" t="s">
        <v>91</v>
      </c>
    </row>
    <row r="10" ht="9" customHeight="1"/>
    <row r="11" spans="1:9" ht="13.5">
      <c r="A11" s="88" t="s">
        <v>16</v>
      </c>
      <c r="G11" s="91">
        <v>53052</v>
      </c>
      <c r="I11" s="90">
        <v>32735</v>
      </c>
    </row>
    <row r="12" ht="13.5">
      <c r="A12" s="88" t="s">
        <v>18</v>
      </c>
    </row>
    <row r="13" spans="2:9" ht="13.5">
      <c r="B13" s="88" t="s">
        <v>19</v>
      </c>
      <c r="G13" s="91">
        <v>-4777</v>
      </c>
      <c r="I13" s="90">
        <v>6018</v>
      </c>
    </row>
    <row r="14" spans="2:9" ht="13.5">
      <c r="B14" s="88" t="s">
        <v>20</v>
      </c>
      <c r="G14" s="92">
        <v>-5150</v>
      </c>
      <c r="H14" s="93"/>
      <c r="I14" s="94">
        <v>-4771</v>
      </c>
    </row>
    <row r="15" spans="1:9" ht="13.5">
      <c r="A15" s="88" t="s">
        <v>21</v>
      </c>
      <c r="G15" s="91">
        <f>SUM(G11:G14)</f>
        <v>43125</v>
      </c>
      <c r="I15" s="90">
        <f>SUM(I11:I14)</f>
        <v>33982</v>
      </c>
    </row>
    <row r="16" ht="13.5">
      <c r="A16" s="88" t="s">
        <v>22</v>
      </c>
    </row>
    <row r="17" spans="2:9" ht="13.5">
      <c r="B17" s="88" t="s">
        <v>23</v>
      </c>
      <c r="G17" s="91">
        <v>-1542</v>
      </c>
      <c r="I17" s="90">
        <v>-1727</v>
      </c>
    </row>
    <row r="18" spans="2:9" ht="13.5">
      <c r="B18" s="88" t="s">
        <v>24</v>
      </c>
      <c r="G18" s="92">
        <v>1134</v>
      </c>
      <c r="H18" s="93"/>
      <c r="I18" s="94">
        <v>-932</v>
      </c>
    </row>
    <row r="19" spans="1:9" ht="13.5">
      <c r="A19" s="88" t="s">
        <v>25</v>
      </c>
      <c r="G19" s="95">
        <f>SUM(G15:G18)</f>
        <v>42717</v>
      </c>
      <c r="I19" s="90">
        <f>SUM(I15:I18)</f>
        <v>31323</v>
      </c>
    </row>
    <row r="20" spans="1:9" ht="13.5">
      <c r="A20" s="88" t="s">
        <v>141</v>
      </c>
      <c r="G20" s="95">
        <v>-11541</v>
      </c>
      <c r="I20" s="90">
        <v>-9662</v>
      </c>
    </row>
    <row r="21" ht="9" customHeight="1">
      <c r="G21" s="96"/>
    </row>
    <row r="22" spans="1:9" ht="13.5">
      <c r="A22" s="88" t="s">
        <v>80</v>
      </c>
      <c r="G22" s="97">
        <f>SUM(G19:G21)</f>
        <v>31176</v>
      </c>
      <c r="H22" s="98"/>
      <c r="I22" s="99">
        <f>SUM(I19:I21)</f>
        <v>21661</v>
      </c>
    </row>
    <row r="23" ht="10.5" customHeight="1"/>
    <row r="24" ht="15">
      <c r="A24" s="1" t="s">
        <v>92</v>
      </c>
    </row>
    <row r="25" ht="9" customHeight="1"/>
    <row r="26" spans="1:9" ht="13.5">
      <c r="A26" s="88" t="s">
        <v>26</v>
      </c>
      <c r="G26" s="91">
        <v>-1052</v>
      </c>
      <c r="I26" s="90">
        <v>-376</v>
      </c>
    </row>
    <row r="27" spans="1:9" ht="13.5">
      <c r="A27" s="88" t="s">
        <v>139</v>
      </c>
      <c r="G27" s="91">
        <v>-2616</v>
      </c>
      <c r="I27" s="91">
        <v>-14539</v>
      </c>
    </row>
    <row r="28" spans="1:9" ht="13.5">
      <c r="A28" s="88" t="s">
        <v>225</v>
      </c>
      <c r="G28" s="91">
        <v>0</v>
      </c>
      <c r="I28" s="91">
        <v>-16898</v>
      </c>
    </row>
    <row r="29" spans="1:9" ht="13.5">
      <c r="A29" s="88" t="s">
        <v>1</v>
      </c>
      <c r="G29" s="91">
        <v>5359</v>
      </c>
      <c r="I29" s="91">
        <v>1729</v>
      </c>
    </row>
    <row r="30" spans="1:9" ht="13.5">
      <c r="A30" s="88" t="s">
        <v>226</v>
      </c>
      <c r="G30" s="91">
        <v>-16</v>
      </c>
      <c r="I30" s="91">
        <v>-12</v>
      </c>
    </row>
    <row r="31" spans="1:9" ht="13.5">
      <c r="A31" s="88" t="s">
        <v>79</v>
      </c>
      <c r="G31" s="91">
        <v>3424</v>
      </c>
      <c r="I31" s="90">
        <v>3611</v>
      </c>
    </row>
    <row r="32" spans="1:9" ht="13.5">
      <c r="A32" s="88" t="s">
        <v>134</v>
      </c>
      <c r="G32" s="91">
        <v>1487</v>
      </c>
      <c r="I32" s="90">
        <v>1096</v>
      </c>
    </row>
    <row r="33" ht="9" customHeight="1"/>
    <row r="34" spans="1:9" ht="13.5">
      <c r="A34" s="88" t="s">
        <v>208</v>
      </c>
      <c r="G34" s="97">
        <f>SUM(G26:G33)</f>
        <v>6586</v>
      </c>
      <c r="H34" s="98"/>
      <c r="I34" s="99">
        <f>SUM(I26:I33)</f>
        <v>-25389</v>
      </c>
    </row>
    <row r="35" ht="10.5" customHeight="1"/>
    <row r="36" ht="15">
      <c r="A36" s="1" t="s">
        <v>194</v>
      </c>
    </row>
    <row r="37" ht="9" customHeight="1"/>
    <row r="38" ht="13.5">
      <c r="A38" s="88" t="s">
        <v>142</v>
      </c>
    </row>
    <row r="39" spans="2:9" ht="13.5">
      <c r="B39" s="88" t="s">
        <v>27</v>
      </c>
      <c r="G39" s="95">
        <v>0</v>
      </c>
      <c r="H39" s="100"/>
      <c r="I39" s="96">
        <v>716</v>
      </c>
    </row>
    <row r="40" spans="1:9" ht="13.5">
      <c r="A40" s="88" t="s">
        <v>122</v>
      </c>
      <c r="G40" s="95">
        <v>-24677</v>
      </c>
      <c r="H40" s="100"/>
      <c r="I40" s="96">
        <v>-19734</v>
      </c>
    </row>
    <row r="41" spans="7:9" ht="9" customHeight="1">
      <c r="G41" s="92"/>
      <c r="H41" s="93"/>
      <c r="I41" s="94"/>
    </row>
    <row r="42" spans="1:9" ht="13.5">
      <c r="A42" s="88" t="s">
        <v>195</v>
      </c>
      <c r="G42" s="97">
        <f>SUM(G39:G41)</f>
        <v>-24677</v>
      </c>
      <c r="H42" s="98"/>
      <c r="I42" s="97">
        <f>SUM(I39:I41)</f>
        <v>-19018</v>
      </c>
    </row>
    <row r="43" spans="7:9" ht="13.5">
      <c r="G43" s="95"/>
      <c r="H43" s="100"/>
      <c r="I43" s="96"/>
    </row>
    <row r="44" ht="10.5" customHeight="1"/>
    <row r="45" spans="1:9" ht="15">
      <c r="A45" s="1" t="s">
        <v>196</v>
      </c>
      <c r="G45" s="90">
        <f>+G22+G34+G42</f>
        <v>13085</v>
      </c>
      <c r="I45" s="90">
        <f>+I22+I34+I42</f>
        <v>-22746</v>
      </c>
    </row>
    <row r="46" spans="1:9" ht="15">
      <c r="A46" s="1" t="s">
        <v>93</v>
      </c>
      <c r="G46" s="90">
        <v>-85</v>
      </c>
      <c r="I46" s="90">
        <v>483</v>
      </c>
    </row>
    <row r="47" spans="1:9" ht="15">
      <c r="A47" s="1" t="s">
        <v>135</v>
      </c>
      <c r="G47" s="90">
        <v>109228</v>
      </c>
      <c r="I47" s="90">
        <v>131491</v>
      </c>
    </row>
    <row r="48" ht="9" customHeight="1"/>
    <row r="49" spans="1:9" ht="15.75" thickBot="1">
      <c r="A49" s="1" t="s">
        <v>138</v>
      </c>
      <c r="G49" s="101">
        <f>SUM(G45:G48)</f>
        <v>122228</v>
      </c>
      <c r="H49" s="102"/>
      <c r="I49" s="101">
        <f>SUM(I45:I48)</f>
        <v>109228</v>
      </c>
    </row>
    <row r="50" ht="9" customHeight="1"/>
    <row r="51" spans="1:10" ht="30" customHeight="1">
      <c r="A51" s="105" t="s">
        <v>176</v>
      </c>
      <c r="B51" s="110"/>
      <c r="C51" s="110"/>
      <c r="D51" s="110"/>
      <c r="E51" s="110"/>
      <c r="F51" s="110"/>
      <c r="G51" s="110"/>
      <c r="H51" s="110"/>
      <c r="I51" s="110"/>
      <c r="J51" s="103"/>
    </row>
    <row r="52" spans="1:10" ht="15" customHeight="1">
      <c r="A52" s="104"/>
      <c r="B52" s="104"/>
      <c r="C52" s="104"/>
      <c r="D52" s="104"/>
      <c r="E52" s="104"/>
      <c r="F52" s="104"/>
      <c r="G52" s="104"/>
      <c r="H52" s="104"/>
      <c r="I52" s="104"/>
      <c r="J52" s="103"/>
    </row>
  </sheetData>
  <sheetProtection/>
  <mergeCells count="1">
    <mergeCell ref="A51:I51"/>
  </mergeCells>
  <printOptions/>
  <pageMargins left="1.141732283464567" right="0" top="0.3937007874015748" bottom="0.1968503937007874" header="0.1968503937007874" footer="0.1968503937007874"/>
  <pageSetup firstPageNumber="4" useFirstPageNumber="1" horizontalDpi="1200" verticalDpi="12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369"/>
  <sheetViews>
    <sheetView showGridLines="0" tabSelected="1" view="pageBreakPreview" zoomScaleSheetLayoutView="100" workbookViewId="0" topLeftCell="A232">
      <selection activeCell="B240" sqref="B240:I240"/>
    </sheetView>
  </sheetViews>
  <sheetFormatPr defaultColWidth="9.140625" defaultRowHeight="13.5"/>
  <cols>
    <col min="1" max="1" width="5.28125" style="11" customWidth="1"/>
    <col min="2" max="2" width="4.7109375" style="11"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1:11" ht="15">
      <c r="A1" s="1" t="s">
        <v>169</v>
      </c>
      <c r="E1" s="12"/>
      <c r="F1" s="12"/>
      <c r="G1" s="12"/>
      <c r="H1" s="12"/>
      <c r="I1" s="12"/>
      <c r="K1" s="12"/>
    </row>
    <row r="2" spans="1:13" ht="15">
      <c r="A2" s="1" t="s">
        <v>0</v>
      </c>
      <c r="B2" s="1"/>
      <c r="C2" s="1"/>
      <c r="H2" s="12"/>
      <c r="I2" s="12"/>
      <c r="J2" s="12"/>
      <c r="K2" s="12"/>
      <c r="M2" s="12"/>
    </row>
    <row r="3" spans="8:13" ht="13.5">
      <c r="H3" s="12"/>
      <c r="I3" s="12"/>
      <c r="J3" s="12"/>
      <c r="K3" s="12"/>
      <c r="M3" s="12"/>
    </row>
    <row r="4" spans="1:13" ht="15">
      <c r="A4" s="1" t="s">
        <v>227</v>
      </c>
      <c r="B4" s="1"/>
      <c r="C4" s="1"/>
      <c r="H4" s="12"/>
      <c r="I4" s="12"/>
      <c r="J4" s="12"/>
      <c r="K4" s="12"/>
      <c r="M4" s="12"/>
    </row>
    <row r="5" spans="1:13" ht="15">
      <c r="A5" s="1"/>
      <c r="B5" s="1"/>
      <c r="C5" s="1"/>
      <c r="H5" s="12"/>
      <c r="I5" s="12"/>
      <c r="J5" s="12"/>
      <c r="K5" s="12"/>
      <c r="M5" s="12"/>
    </row>
    <row r="6" spans="1:13" ht="15">
      <c r="A6" s="4" t="s">
        <v>43</v>
      </c>
      <c r="B6" s="105" t="s">
        <v>136</v>
      </c>
      <c r="C6" s="106"/>
      <c r="D6" s="106"/>
      <c r="E6" s="106"/>
      <c r="F6" s="106"/>
      <c r="G6" s="106"/>
      <c r="H6" s="106"/>
      <c r="I6" s="106"/>
      <c r="J6" s="6"/>
      <c r="K6" s="6"/>
      <c r="L6" s="16"/>
      <c r="M6" s="12"/>
    </row>
    <row r="7" spans="1:13" ht="9" customHeight="1">
      <c r="A7" s="1"/>
      <c r="B7" s="1"/>
      <c r="C7" s="1"/>
      <c r="H7" s="12"/>
      <c r="I7" s="12"/>
      <c r="J7" s="12"/>
      <c r="K7" s="12"/>
      <c r="M7" s="12"/>
    </row>
    <row r="8" spans="1:13" ht="15">
      <c r="A8" s="1" t="s">
        <v>28</v>
      </c>
      <c r="B8" s="1" t="s">
        <v>94</v>
      </c>
      <c r="H8" s="12"/>
      <c r="I8" s="12"/>
      <c r="J8" s="12"/>
      <c r="K8" s="12"/>
      <c r="M8" s="12"/>
    </row>
    <row r="9" ht="9" customHeight="1"/>
    <row r="10" spans="2:11" ht="30" customHeight="1">
      <c r="B10" s="106" t="s">
        <v>137</v>
      </c>
      <c r="C10" s="106"/>
      <c r="D10" s="106"/>
      <c r="E10" s="106"/>
      <c r="F10" s="106"/>
      <c r="G10" s="106"/>
      <c r="H10" s="106"/>
      <c r="I10" s="106"/>
      <c r="J10" s="6"/>
      <c r="K10" s="6"/>
    </row>
    <row r="11" ht="6.75" customHeight="1"/>
    <row r="12" spans="2:11" ht="30" customHeight="1">
      <c r="B12" s="106" t="s">
        <v>177</v>
      </c>
      <c r="C12" s="106"/>
      <c r="D12" s="106"/>
      <c r="E12" s="106"/>
      <c r="F12" s="106"/>
      <c r="G12" s="106"/>
      <c r="H12" s="106"/>
      <c r="I12" s="106"/>
      <c r="J12" s="6"/>
      <c r="K12" s="6"/>
    </row>
    <row r="13" spans="2:11" ht="6.75" customHeight="1">
      <c r="B13" s="6"/>
      <c r="C13" s="6"/>
      <c r="D13" s="6"/>
      <c r="E13" s="6"/>
      <c r="F13" s="6"/>
      <c r="G13" s="6"/>
      <c r="H13" s="6"/>
      <c r="I13" s="6"/>
      <c r="J13" s="6"/>
      <c r="K13" s="6"/>
    </row>
    <row r="14" spans="2:11" ht="37.5" customHeight="1">
      <c r="B14" s="112" t="s">
        <v>279</v>
      </c>
      <c r="C14" s="106"/>
      <c r="D14" s="106"/>
      <c r="E14" s="106"/>
      <c r="F14" s="106"/>
      <c r="G14" s="106"/>
      <c r="H14" s="106"/>
      <c r="I14" s="106"/>
      <c r="J14" s="6"/>
      <c r="K14" s="6"/>
    </row>
    <row r="15" spans="2:11" ht="6.75" customHeight="1">
      <c r="B15" s="6"/>
      <c r="C15" s="6"/>
      <c r="D15" s="6"/>
      <c r="E15" s="6"/>
      <c r="F15" s="6"/>
      <c r="G15" s="6"/>
      <c r="H15" s="6"/>
      <c r="I15" s="6"/>
      <c r="J15" s="6"/>
      <c r="K15" s="6"/>
    </row>
    <row r="16" spans="2:11" ht="84.75" customHeight="1">
      <c r="B16" s="112" t="s">
        <v>268</v>
      </c>
      <c r="C16" s="106"/>
      <c r="D16" s="106"/>
      <c r="E16" s="106"/>
      <c r="F16" s="106"/>
      <c r="G16" s="106"/>
      <c r="H16" s="106"/>
      <c r="I16" s="106"/>
      <c r="J16" s="6"/>
      <c r="K16" s="6"/>
    </row>
    <row r="17" spans="2:11" ht="6.75" customHeight="1">
      <c r="B17" s="6"/>
      <c r="C17" s="6"/>
      <c r="D17" s="6"/>
      <c r="E17" s="6"/>
      <c r="F17" s="6"/>
      <c r="G17" s="6"/>
      <c r="H17" s="6"/>
      <c r="I17" s="6"/>
      <c r="J17" s="6"/>
      <c r="K17" s="6"/>
    </row>
    <row r="18" spans="2:11" ht="13.5">
      <c r="B18" s="6" t="s">
        <v>65</v>
      </c>
      <c r="C18" s="106" t="s">
        <v>160</v>
      </c>
      <c r="D18" s="106"/>
      <c r="E18" s="106"/>
      <c r="F18" s="106"/>
      <c r="G18" s="106"/>
      <c r="H18" s="106"/>
      <c r="I18" s="106"/>
      <c r="J18" s="6"/>
      <c r="K18" s="6"/>
    </row>
    <row r="19" spans="2:11" ht="6.75" customHeight="1">
      <c r="B19" s="6"/>
      <c r="C19" s="6"/>
      <c r="D19" s="6"/>
      <c r="E19" s="6"/>
      <c r="F19" s="6"/>
      <c r="G19" s="6"/>
      <c r="H19" s="6"/>
      <c r="I19" s="6"/>
      <c r="J19" s="6"/>
      <c r="K19" s="6"/>
    </row>
    <row r="20" spans="2:11" ht="66.75" customHeight="1">
      <c r="B20" s="112" t="s">
        <v>269</v>
      </c>
      <c r="C20" s="106"/>
      <c r="D20" s="106"/>
      <c r="E20" s="106"/>
      <c r="F20" s="106"/>
      <c r="G20" s="106"/>
      <c r="H20" s="106"/>
      <c r="I20" s="106"/>
      <c r="J20" s="6"/>
      <c r="K20" s="6"/>
    </row>
    <row r="21" spans="2:11" ht="6.75" customHeight="1">
      <c r="B21" s="6"/>
      <c r="C21" s="6"/>
      <c r="D21" s="6"/>
      <c r="E21" s="6"/>
      <c r="F21" s="6"/>
      <c r="G21" s="6"/>
      <c r="H21" s="6"/>
      <c r="I21" s="6"/>
      <c r="J21" s="6"/>
      <c r="K21" s="6"/>
    </row>
    <row r="22" spans="2:11" ht="72" customHeight="1">
      <c r="B22" s="112" t="s">
        <v>270</v>
      </c>
      <c r="C22" s="106"/>
      <c r="D22" s="106"/>
      <c r="E22" s="106"/>
      <c r="F22" s="106"/>
      <c r="G22" s="106"/>
      <c r="H22" s="106"/>
      <c r="I22" s="106"/>
      <c r="J22" s="6"/>
      <c r="K22" s="6"/>
    </row>
    <row r="23" spans="2:11" ht="6.75" customHeight="1">
      <c r="B23" s="6"/>
      <c r="C23" s="6"/>
      <c r="D23" s="6"/>
      <c r="E23" s="6"/>
      <c r="F23" s="6"/>
      <c r="G23" s="6"/>
      <c r="H23" s="6"/>
      <c r="I23" s="6"/>
      <c r="J23" s="6"/>
      <c r="K23" s="6"/>
    </row>
    <row r="24" spans="2:11" ht="13.5">
      <c r="B24" s="6" t="s">
        <v>66</v>
      </c>
      <c r="C24" s="106" t="s">
        <v>161</v>
      </c>
      <c r="D24" s="106"/>
      <c r="E24" s="106"/>
      <c r="F24" s="106"/>
      <c r="G24" s="106"/>
      <c r="H24" s="106"/>
      <c r="I24" s="106"/>
      <c r="J24" s="6"/>
      <c r="K24" s="6"/>
    </row>
    <row r="25" spans="2:11" ht="6.75" customHeight="1">
      <c r="B25" s="6"/>
      <c r="C25" s="6"/>
      <c r="D25" s="6"/>
      <c r="E25" s="6"/>
      <c r="F25" s="6"/>
      <c r="G25" s="6"/>
      <c r="H25" s="6"/>
      <c r="I25" s="6"/>
      <c r="J25" s="6"/>
      <c r="K25" s="6"/>
    </row>
    <row r="26" spans="2:11" ht="84.75" customHeight="1">
      <c r="B26" s="60" t="s">
        <v>34</v>
      </c>
      <c r="C26" s="112" t="s">
        <v>271</v>
      </c>
      <c r="D26" s="112"/>
      <c r="E26" s="112"/>
      <c r="F26" s="112"/>
      <c r="G26" s="112"/>
      <c r="H26" s="112"/>
      <c r="I26" s="112"/>
      <c r="J26" s="6"/>
      <c r="K26" s="6"/>
    </row>
    <row r="27" spans="2:11" ht="6.75" customHeight="1">
      <c r="B27" s="6"/>
      <c r="C27" s="6"/>
      <c r="D27" s="6"/>
      <c r="E27" s="6"/>
      <c r="F27" s="6"/>
      <c r="G27" s="6"/>
      <c r="H27" s="6"/>
      <c r="I27" s="6"/>
      <c r="J27" s="6"/>
      <c r="K27" s="6"/>
    </row>
    <row r="28" spans="3:11" ht="59.25" customHeight="1">
      <c r="C28" s="112" t="s">
        <v>303</v>
      </c>
      <c r="D28" s="112"/>
      <c r="E28" s="112"/>
      <c r="F28" s="112"/>
      <c r="G28" s="112"/>
      <c r="H28" s="112"/>
      <c r="I28" s="112"/>
      <c r="J28" s="6"/>
      <c r="K28" s="6"/>
    </row>
    <row r="29" spans="2:11" ht="6.75" customHeight="1">
      <c r="B29" s="60"/>
      <c r="C29" s="6"/>
      <c r="D29" s="6"/>
      <c r="E29" s="6"/>
      <c r="F29" s="6"/>
      <c r="G29" s="6"/>
      <c r="H29" s="6"/>
      <c r="I29" s="6"/>
      <c r="J29" s="6"/>
      <c r="K29" s="6"/>
    </row>
    <row r="30" spans="2:11" ht="108.75" customHeight="1">
      <c r="B30" s="60" t="s">
        <v>35</v>
      </c>
      <c r="C30" s="112" t="s">
        <v>315</v>
      </c>
      <c r="D30" s="112"/>
      <c r="E30" s="112"/>
      <c r="F30" s="112"/>
      <c r="G30" s="112"/>
      <c r="H30" s="112"/>
      <c r="I30" s="112"/>
      <c r="J30" s="6"/>
      <c r="K30" s="6"/>
    </row>
    <row r="31" spans="2:11" ht="6.75" customHeight="1">
      <c r="B31" s="60"/>
      <c r="C31" s="60"/>
      <c r="D31" s="60"/>
      <c r="E31" s="60"/>
      <c r="F31" s="60"/>
      <c r="G31" s="60"/>
      <c r="H31" s="60"/>
      <c r="I31" s="60"/>
      <c r="J31" s="6"/>
      <c r="K31" s="6"/>
    </row>
    <row r="32" spans="1:11" ht="15">
      <c r="A32" s="1" t="s">
        <v>28</v>
      </c>
      <c r="B32" s="1" t="s">
        <v>167</v>
      </c>
      <c r="E32" s="6"/>
      <c r="F32" s="6"/>
      <c r="G32" s="6"/>
      <c r="H32" s="6"/>
      <c r="I32" s="6"/>
      <c r="J32" s="6"/>
      <c r="K32" s="6"/>
    </row>
    <row r="33" spans="2:11" ht="6.75" customHeight="1">
      <c r="B33" s="60"/>
      <c r="C33" s="60"/>
      <c r="D33" s="60"/>
      <c r="E33" s="60"/>
      <c r="F33" s="60"/>
      <c r="G33" s="60"/>
      <c r="H33" s="60"/>
      <c r="I33" s="60"/>
      <c r="J33" s="6"/>
      <c r="K33" s="6"/>
    </row>
    <row r="34" spans="2:11" ht="13.5" customHeight="1">
      <c r="B34" s="60" t="s">
        <v>71</v>
      </c>
      <c r="C34" s="111" t="s">
        <v>272</v>
      </c>
      <c r="D34" s="111"/>
      <c r="E34" s="111"/>
      <c r="F34" s="111"/>
      <c r="G34" s="111"/>
      <c r="H34" s="111"/>
      <c r="I34" s="111"/>
      <c r="J34" s="60"/>
      <c r="K34" s="6"/>
    </row>
    <row r="35" spans="2:11" ht="6.75" customHeight="1">
      <c r="B35" s="60"/>
      <c r="C35" s="60"/>
      <c r="D35" s="60"/>
      <c r="E35" s="60"/>
      <c r="F35" s="60"/>
      <c r="G35" s="60"/>
      <c r="H35" s="60"/>
      <c r="I35" s="60"/>
      <c r="J35" s="6"/>
      <c r="K35" s="6"/>
    </row>
    <row r="36" spans="2:11" ht="43.5" customHeight="1">
      <c r="B36" s="85" t="s">
        <v>273</v>
      </c>
      <c r="C36" s="86"/>
      <c r="D36" s="86"/>
      <c r="E36" s="86"/>
      <c r="F36" s="86"/>
      <c r="G36" s="86"/>
      <c r="H36" s="86"/>
      <c r="I36" s="86"/>
      <c r="J36" s="6"/>
      <c r="K36" s="6"/>
    </row>
    <row r="37" spans="2:11" ht="6.75" customHeight="1">
      <c r="B37" s="65"/>
      <c r="C37" s="64"/>
      <c r="D37" s="64"/>
      <c r="E37" s="64"/>
      <c r="F37" s="64"/>
      <c r="G37" s="64"/>
      <c r="H37" s="64"/>
      <c r="I37" s="64"/>
      <c r="J37" s="6"/>
      <c r="K37" s="6"/>
    </row>
    <row r="38" spans="2:11" ht="96.75" customHeight="1">
      <c r="B38" s="85" t="s">
        <v>274</v>
      </c>
      <c r="C38" s="86"/>
      <c r="D38" s="86"/>
      <c r="E38" s="86"/>
      <c r="F38" s="86"/>
      <c r="G38" s="86"/>
      <c r="H38" s="86"/>
      <c r="I38" s="86"/>
      <c r="J38" s="6"/>
      <c r="K38" s="6"/>
    </row>
    <row r="39" spans="2:11" ht="6.75" customHeight="1">
      <c r="B39" s="65"/>
      <c r="C39" s="64"/>
      <c r="D39" s="64"/>
      <c r="E39" s="64"/>
      <c r="F39" s="64"/>
      <c r="G39" s="64"/>
      <c r="H39" s="64"/>
      <c r="I39" s="64"/>
      <c r="J39" s="6"/>
      <c r="K39" s="6"/>
    </row>
    <row r="40" spans="2:11" ht="31.5" customHeight="1">
      <c r="B40" s="85" t="s">
        <v>280</v>
      </c>
      <c r="C40" s="112"/>
      <c r="D40" s="112"/>
      <c r="E40" s="112"/>
      <c r="F40" s="112"/>
      <c r="G40" s="112"/>
      <c r="H40" s="112"/>
      <c r="I40" s="112"/>
      <c r="J40" s="6"/>
      <c r="K40" s="6"/>
    </row>
    <row r="41" spans="2:11" ht="6.75" customHeight="1">
      <c r="B41" s="66"/>
      <c r="C41" s="60"/>
      <c r="D41" s="60"/>
      <c r="E41" s="60"/>
      <c r="F41" s="60"/>
      <c r="G41" s="60"/>
      <c r="H41" s="60"/>
      <c r="I41" s="60"/>
      <c r="J41" s="6"/>
      <c r="K41" s="6"/>
    </row>
    <row r="42" spans="2:11" ht="13.5">
      <c r="B42" s="66" t="s">
        <v>78</v>
      </c>
      <c r="C42" s="112" t="s">
        <v>281</v>
      </c>
      <c r="D42" s="106"/>
      <c r="E42" s="106"/>
      <c r="F42" s="106"/>
      <c r="G42" s="106"/>
      <c r="H42" s="106"/>
      <c r="I42" s="106"/>
      <c r="J42" s="6"/>
      <c r="K42" s="6"/>
    </row>
    <row r="43" spans="2:11" ht="6.75" customHeight="1">
      <c r="B43" s="66"/>
      <c r="C43" s="60"/>
      <c r="D43" s="60"/>
      <c r="E43" s="60"/>
      <c r="F43" s="60"/>
      <c r="G43" s="60"/>
      <c r="H43" s="60"/>
      <c r="I43" s="60"/>
      <c r="J43" s="6"/>
      <c r="K43" s="6"/>
    </row>
    <row r="44" spans="2:11" ht="13.5">
      <c r="B44" s="66"/>
      <c r="C44" s="112" t="s">
        <v>284</v>
      </c>
      <c r="D44" s="106"/>
      <c r="E44" s="106"/>
      <c r="F44" s="106"/>
      <c r="G44" s="106"/>
      <c r="H44" s="106"/>
      <c r="I44" s="106"/>
      <c r="J44" s="6"/>
      <c r="K44" s="6"/>
    </row>
    <row r="45" spans="2:11" ht="6.75" customHeight="1">
      <c r="B45" s="66"/>
      <c r="C45" s="60"/>
      <c r="D45" s="6"/>
      <c r="E45" s="6"/>
      <c r="F45" s="6"/>
      <c r="G45" s="6"/>
      <c r="H45" s="6"/>
      <c r="I45" s="6"/>
      <c r="J45" s="6"/>
      <c r="K45" s="6"/>
    </row>
    <row r="46" spans="2:11" ht="13.5">
      <c r="B46" s="66"/>
      <c r="C46" s="60"/>
      <c r="D46" s="60"/>
      <c r="E46" s="60"/>
      <c r="F46" s="84" t="s">
        <v>287</v>
      </c>
      <c r="G46" s="84"/>
      <c r="H46" s="60"/>
      <c r="I46" s="60"/>
      <c r="J46" s="6"/>
      <c r="K46" s="6"/>
    </row>
    <row r="47" spans="2:11" ht="13.5">
      <c r="B47" s="66"/>
      <c r="C47" s="111" t="s">
        <v>282</v>
      </c>
      <c r="D47" s="111"/>
      <c r="E47" s="111"/>
      <c r="F47" s="67" t="s">
        <v>162</v>
      </c>
      <c r="G47" s="67" t="s">
        <v>163</v>
      </c>
      <c r="H47" s="60"/>
      <c r="I47" s="60"/>
      <c r="J47" s="6"/>
      <c r="K47" s="6"/>
    </row>
    <row r="48" spans="2:11" ht="13.5">
      <c r="B48" s="66"/>
      <c r="C48" s="63"/>
      <c r="D48" s="63"/>
      <c r="E48" s="63"/>
      <c r="F48" s="67" t="s">
        <v>289</v>
      </c>
      <c r="G48" s="67" t="s">
        <v>283</v>
      </c>
      <c r="H48" s="67" t="s">
        <v>157</v>
      </c>
      <c r="I48" s="60"/>
      <c r="J48" s="6"/>
      <c r="K48" s="6"/>
    </row>
    <row r="49" spans="2:11" ht="13.5">
      <c r="B49" s="66"/>
      <c r="C49" s="60"/>
      <c r="D49" s="60"/>
      <c r="E49" s="60"/>
      <c r="F49" s="67" t="s">
        <v>13</v>
      </c>
      <c r="G49" s="67" t="s">
        <v>13</v>
      </c>
      <c r="H49" s="67" t="s">
        <v>13</v>
      </c>
      <c r="I49" s="60"/>
      <c r="J49" s="6"/>
      <c r="K49" s="6"/>
    </row>
    <row r="50" spans="2:11" ht="13.5">
      <c r="B50" s="66"/>
      <c r="C50" s="111" t="s">
        <v>253</v>
      </c>
      <c r="D50" s="111"/>
      <c r="E50" s="111"/>
      <c r="F50" s="68">
        <v>74225</v>
      </c>
      <c r="G50" s="69">
        <v>0</v>
      </c>
      <c r="H50" s="68">
        <v>74225</v>
      </c>
      <c r="I50" s="60"/>
      <c r="J50" s="6"/>
      <c r="K50" s="6"/>
    </row>
    <row r="51" spans="2:11" ht="13.5">
      <c r="B51" s="66"/>
      <c r="C51" s="111" t="s">
        <v>26</v>
      </c>
      <c r="D51" s="111"/>
      <c r="E51" s="111"/>
      <c r="F51" s="68">
        <v>-74225</v>
      </c>
      <c r="G51" s="69">
        <v>0</v>
      </c>
      <c r="H51" s="68">
        <v>-74225</v>
      </c>
      <c r="I51" s="60"/>
      <c r="J51" s="6"/>
      <c r="K51" s="6"/>
    </row>
    <row r="52" spans="2:11" ht="13.5">
      <c r="B52" s="66"/>
      <c r="C52" s="111" t="s">
        <v>139</v>
      </c>
      <c r="D52" s="111"/>
      <c r="E52" s="111"/>
      <c r="F52" s="69">
        <v>0</v>
      </c>
      <c r="G52" s="68">
        <v>-436</v>
      </c>
      <c r="H52" s="68">
        <v>-436</v>
      </c>
      <c r="I52" s="60"/>
      <c r="J52" s="6"/>
      <c r="K52" s="6"/>
    </row>
    <row r="53" spans="2:11" ht="14.25" thickBot="1">
      <c r="B53" s="66"/>
      <c r="C53" s="111" t="s">
        <v>285</v>
      </c>
      <c r="D53" s="111"/>
      <c r="E53" s="111"/>
      <c r="F53" s="70">
        <v>0</v>
      </c>
      <c r="G53" s="71">
        <v>-436</v>
      </c>
      <c r="H53" s="71">
        <v>-436</v>
      </c>
      <c r="I53" s="60"/>
      <c r="J53" s="6"/>
      <c r="K53" s="6"/>
    </row>
    <row r="54" spans="2:11" ht="6.75" customHeight="1">
      <c r="B54" s="66"/>
      <c r="C54" s="60"/>
      <c r="D54" s="60"/>
      <c r="E54" s="60"/>
      <c r="F54" s="60"/>
      <c r="G54" s="60"/>
      <c r="H54" s="60"/>
      <c r="I54" s="60"/>
      <c r="J54" s="6"/>
      <c r="K54" s="6"/>
    </row>
    <row r="55" spans="2:11" ht="13.5">
      <c r="B55" s="66"/>
      <c r="C55" s="112" t="s">
        <v>293</v>
      </c>
      <c r="D55" s="106"/>
      <c r="E55" s="106"/>
      <c r="F55" s="106"/>
      <c r="G55" s="106"/>
      <c r="H55" s="106"/>
      <c r="I55" s="106"/>
      <c r="J55" s="6"/>
      <c r="K55" s="6"/>
    </row>
    <row r="56" spans="2:11" ht="6.75" customHeight="1">
      <c r="B56" s="66"/>
      <c r="C56" s="60"/>
      <c r="D56" s="60"/>
      <c r="E56" s="60"/>
      <c r="F56" s="60"/>
      <c r="G56" s="60"/>
      <c r="H56" s="60"/>
      <c r="I56" s="60"/>
      <c r="J56" s="6"/>
      <c r="K56" s="6"/>
    </row>
    <row r="57" spans="2:11" ht="13.5">
      <c r="B57" s="66"/>
      <c r="C57" s="60"/>
      <c r="D57" s="60"/>
      <c r="E57" s="60"/>
      <c r="F57" s="84" t="s">
        <v>288</v>
      </c>
      <c r="G57" s="84"/>
      <c r="H57" s="60"/>
      <c r="I57" s="60"/>
      <c r="J57" s="6"/>
      <c r="K57" s="6"/>
    </row>
    <row r="58" spans="2:11" ht="13.5">
      <c r="B58" s="66"/>
      <c r="C58" s="111" t="s">
        <v>282</v>
      </c>
      <c r="D58" s="111"/>
      <c r="E58" s="111"/>
      <c r="F58" s="67" t="s">
        <v>162</v>
      </c>
      <c r="G58" s="67" t="s">
        <v>163</v>
      </c>
      <c r="H58" s="60"/>
      <c r="I58" s="60"/>
      <c r="J58" s="6"/>
      <c r="K58" s="6"/>
    </row>
    <row r="59" spans="2:11" ht="13.5">
      <c r="B59" s="66"/>
      <c r="C59" s="63"/>
      <c r="D59" s="63"/>
      <c r="E59" s="63"/>
      <c r="F59" s="67" t="s">
        <v>286</v>
      </c>
      <c r="G59" s="67" t="s">
        <v>283</v>
      </c>
      <c r="H59" s="67" t="s">
        <v>157</v>
      </c>
      <c r="I59" s="60"/>
      <c r="J59" s="6"/>
      <c r="K59" s="6"/>
    </row>
    <row r="60" spans="2:11" ht="13.5">
      <c r="B60" s="66"/>
      <c r="C60" s="60"/>
      <c r="D60" s="60"/>
      <c r="E60" s="60"/>
      <c r="F60" s="67" t="s">
        <v>13</v>
      </c>
      <c r="G60" s="67" t="s">
        <v>13</v>
      </c>
      <c r="H60" s="67" t="s">
        <v>13</v>
      </c>
      <c r="I60" s="60"/>
      <c r="J60" s="6"/>
      <c r="K60" s="6"/>
    </row>
    <row r="61" spans="2:11" ht="13.5">
      <c r="B61" s="66"/>
      <c r="C61" s="111" t="s">
        <v>290</v>
      </c>
      <c r="D61" s="111"/>
      <c r="E61" s="111"/>
      <c r="F61" s="68">
        <v>-115</v>
      </c>
      <c r="G61" s="68">
        <v>-436</v>
      </c>
      <c r="H61" s="68">
        <f>F61+G61</f>
        <v>-551</v>
      </c>
      <c r="I61" s="60"/>
      <c r="J61" s="6"/>
      <c r="K61" s="6"/>
    </row>
    <row r="62" spans="2:11" ht="13.5">
      <c r="B62" s="66"/>
      <c r="C62" s="111" t="s">
        <v>292</v>
      </c>
      <c r="D62" s="111"/>
      <c r="E62" s="111"/>
      <c r="F62" s="68">
        <v>-115</v>
      </c>
      <c r="G62" s="68">
        <v>-436</v>
      </c>
      <c r="H62" s="68">
        <f>F62+G62</f>
        <v>-551</v>
      </c>
      <c r="I62" s="60"/>
      <c r="J62" s="6"/>
      <c r="K62" s="6"/>
    </row>
    <row r="63" spans="2:11" ht="13.5" customHeight="1" thickBot="1">
      <c r="B63" s="66"/>
      <c r="C63" s="111" t="s">
        <v>291</v>
      </c>
      <c r="D63" s="111"/>
      <c r="E63" s="111"/>
      <c r="F63" s="71">
        <v>-115</v>
      </c>
      <c r="G63" s="70">
        <v>0</v>
      </c>
      <c r="H63" s="71">
        <f>F63+G63</f>
        <v>-115</v>
      </c>
      <c r="I63" s="60"/>
      <c r="J63" s="6"/>
      <c r="K63" s="6"/>
    </row>
    <row r="64" spans="2:11" ht="6.75" customHeight="1">
      <c r="B64" s="66"/>
      <c r="C64" s="63"/>
      <c r="D64" s="63"/>
      <c r="E64" s="63"/>
      <c r="F64" s="72"/>
      <c r="G64" s="73"/>
      <c r="H64" s="74"/>
      <c r="I64" s="60"/>
      <c r="J64" s="6"/>
      <c r="K64" s="6"/>
    </row>
    <row r="65" spans="2:11" ht="13.5" customHeight="1">
      <c r="B65" s="66"/>
      <c r="C65" s="112" t="s">
        <v>294</v>
      </c>
      <c r="D65" s="106"/>
      <c r="E65" s="106"/>
      <c r="F65" s="106"/>
      <c r="G65" s="106"/>
      <c r="H65" s="106"/>
      <c r="I65" s="106"/>
      <c r="J65" s="6"/>
      <c r="K65" s="6"/>
    </row>
    <row r="66" spans="2:11" ht="6.75" customHeight="1">
      <c r="B66" s="66"/>
      <c r="C66" s="63"/>
      <c r="D66" s="63"/>
      <c r="E66" s="63"/>
      <c r="F66" s="72"/>
      <c r="G66" s="73"/>
      <c r="H66" s="74"/>
      <c r="I66" s="60"/>
      <c r="J66" s="6"/>
      <c r="K66" s="6"/>
    </row>
    <row r="67" spans="2:11" ht="13.5" customHeight="1">
      <c r="B67" s="66"/>
      <c r="C67" s="60"/>
      <c r="D67" s="60"/>
      <c r="E67" s="60"/>
      <c r="F67" s="84" t="s">
        <v>288</v>
      </c>
      <c r="G67" s="84"/>
      <c r="H67" s="60"/>
      <c r="I67" s="60"/>
      <c r="J67" s="6"/>
      <c r="K67" s="6"/>
    </row>
    <row r="68" spans="2:11" ht="13.5" customHeight="1">
      <c r="B68" s="66"/>
      <c r="C68" s="111" t="s">
        <v>282</v>
      </c>
      <c r="D68" s="111"/>
      <c r="E68" s="111"/>
      <c r="F68" s="67" t="s">
        <v>162</v>
      </c>
      <c r="G68" s="67" t="s">
        <v>163</v>
      </c>
      <c r="H68" s="60"/>
      <c r="I68" s="60"/>
      <c r="J68" s="6"/>
      <c r="K68" s="6"/>
    </row>
    <row r="69" spans="2:11" ht="13.5" customHeight="1">
      <c r="B69" s="66"/>
      <c r="C69" s="63"/>
      <c r="D69" s="63"/>
      <c r="E69" s="63"/>
      <c r="F69" s="67" t="s">
        <v>286</v>
      </c>
      <c r="G69" s="67" t="s">
        <v>283</v>
      </c>
      <c r="H69" s="67" t="s">
        <v>157</v>
      </c>
      <c r="I69" s="60"/>
      <c r="J69" s="6"/>
      <c r="K69" s="6"/>
    </row>
    <row r="70" spans="2:11" ht="13.5" customHeight="1">
      <c r="B70" s="66"/>
      <c r="C70" s="60"/>
      <c r="D70" s="60"/>
      <c r="E70" s="60"/>
      <c r="F70" s="67" t="s">
        <v>13</v>
      </c>
      <c r="G70" s="67" t="s">
        <v>13</v>
      </c>
      <c r="H70" s="67" t="s">
        <v>13</v>
      </c>
      <c r="I70" s="60"/>
      <c r="J70" s="6"/>
      <c r="K70" s="6"/>
    </row>
    <row r="71" spans="2:11" ht="13.5" customHeight="1">
      <c r="B71" s="66"/>
      <c r="C71" s="111" t="s">
        <v>290</v>
      </c>
      <c r="D71" s="111"/>
      <c r="E71" s="111"/>
      <c r="F71" s="68">
        <v>-530</v>
      </c>
      <c r="G71" s="68">
        <v>-436</v>
      </c>
      <c r="H71" s="68">
        <f>F71+G71</f>
        <v>-966</v>
      </c>
      <c r="I71" s="60"/>
      <c r="J71" s="6"/>
      <c r="K71" s="6"/>
    </row>
    <row r="72" spans="2:11" ht="13.5" customHeight="1">
      <c r="B72" s="66"/>
      <c r="C72" s="111" t="s">
        <v>292</v>
      </c>
      <c r="D72" s="111"/>
      <c r="E72" s="111"/>
      <c r="F72" s="68">
        <v>-530</v>
      </c>
      <c r="G72" s="68">
        <v>-436</v>
      </c>
      <c r="H72" s="68">
        <f>F72+G72</f>
        <v>-966</v>
      </c>
      <c r="I72" s="60"/>
      <c r="J72" s="6"/>
      <c r="K72" s="6"/>
    </row>
    <row r="73" spans="2:11" ht="13.5" customHeight="1" thickBot="1">
      <c r="B73" s="66"/>
      <c r="C73" s="111" t="s">
        <v>291</v>
      </c>
      <c r="D73" s="111"/>
      <c r="E73" s="111"/>
      <c r="F73" s="71">
        <v>-530</v>
      </c>
      <c r="G73" s="70">
        <v>0</v>
      </c>
      <c r="H73" s="71">
        <f>F73+G73</f>
        <v>-530</v>
      </c>
      <c r="I73" s="60"/>
      <c r="J73" s="6"/>
      <c r="K73" s="6"/>
    </row>
    <row r="74" spans="2:11" ht="6.75" customHeight="1">
      <c r="B74" s="66"/>
      <c r="C74" s="63"/>
      <c r="D74" s="63"/>
      <c r="E74" s="63"/>
      <c r="F74" s="72"/>
      <c r="G74" s="73"/>
      <c r="H74" s="74"/>
      <c r="I74" s="60"/>
      <c r="J74" s="6"/>
      <c r="K74" s="6"/>
    </row>
    <row r="75" spans="2:11" ht="13.5" customHeight="1">
      <c r="B75" s="66"/>
      <c r="C75" s="112" t="s">
        <v>295</v>
      </c>
      <c r="D75" s="106"/>
      <c r="E75" s="106"/>
      <c r="F75" s="106"/>
      <c r="G75" s="106"/>
      <c r="H75" s="106"/>
      <c r="I75" s="106"/>
      <c r="J75" s="6"/>
      <c r="K75" s="6"/>
    </row>
    <row r="76" spans="2:11" ht="6.75" customHeight="1">
      <c r="B76" s="66"/>
      <c r="C76" s="63"/>
      <c r="D76" s="63"/>
      <c r="E76" s="63"/>
      <c r="F76" s="72"/>
      <c r="G76" s="73"/>
      <c r="H76" s="74"/>
      <c r="I76" s="60"/>
      <c r="J76" s="6"/>
      <c r="K76" s="6"/>
    </row>
    <row r="77" spans="2:11" ht="13.5">
      <c r="B77" s="66"/>
      <c r="C77" s="63"/>
      <c r="D77" s="63"/>
      <c r="E77" s="63"/>
      <c r="F77" s="72"/>
      <c r="G77" s="115" t="s">
        <v>298</v>
      </c>
      <c r="H77" s="115"/>
      <c r="I77" s="60"/>
      <c r="J77" s="6"/>
      <c r="K77" s="6"/>
    </row>
    <row r="78" spans="2:11" ht="13.5" customHeight="1">
      <c r="B78" s="66"/>
      <c r="C78" s="111" t="s">
        <v>282</v>
      </c>
      <c r="D78" s="111"/>
      <c r="E78" s="111"/>
      <c r="F78" s="67" t="s">
        <v>296</v>
      </c>
      <c r="G78" s="67" t="s">
        <v>162</v>
      </c>
      <c r="H78" s="67" t="s">
        <v>163</v>
      </c>
      <c r="I78" s="60"/>
      <c r="J78" s="6"/>
      <c r="K78" s="6"/>
    </row>
    <row r="79" spans="2:11" ht="13.5" customHeight="1">
      <c r="B79" s="66"/>
      <c r="C79" s="63"/>
      <c r="D79" s="63"/>
      <c r="E79" s="63"/>
      <c r="F79" s="67" t="s">
        <v>297</v>
      </c>
      <c r="G79" s="67" t="s">
        <v>286</v>
      </c>
      <c r="H79" s="67" t="s">
        <v>289</v>
      </c>
      <c r="I79" s="67" t="s">
        <v>299</v>
      </c>
      <c r="J79" s="6"/>
      <c r="K79" s="6"/>
    </row>
    <row r="80" spans="2:11" ht="13.5" customHeight="1">
      <c r="B80" s="66"/>
      <c r="C80" s="60"/>
      <c r="D80" s="60"/>
      <c r="E80" s="60"/>
      <c r="F80" s="67" t="s">
        <v>13</v>
      </c>
      <c r="G80" s="67" t="s">
        <v>13</v>
      </c>
      <c r="H80" s="67" t="s">
        <v>13</v>
      </c>
      <c r="I80" s="67" t="s">
        <v>13</v>
      </c>
      <c r="J80" s="6"/>
      <c r="K80" s="6"/>
    </row>
    <row r="81" spans="2:11" ht="13.5" customHeight="1">
      <c r="B81" s="66"/>
      <c r="C81" s="111" t="s">
        <v>223</v>
      </c>
      <c r="D81" s="111"/>
      <c r="E81" s="111"/>
      <c r="F81" s="72"/>
      <c r="G81" s="73"/>
      <c r="H81" s="74"/>
      <c r="I81" s="60"/>
      <c r="J81" s="6"/>
      <c r="K81" s="6"/>
    </row>
    <row r="82" spans="2:11" ht="13.5" customHeight="1">
      <c r="B82" s="66"/>
      <c r="C82" s="111" t="s">
        <v>253</v>
      </c>
      <c r="D82" s="111"/>
      <c r="E82" s="111"/>
      <c r="F82" s="69">
        <v>0</v>
      </c>
      <c r="G82" s="69">
        <v>0</v>
      </c>
      <c r="H82" s="68">
        <v>74225</v>
      </c>
      <c r="I82" s="75">
        <f>SUM(F82:H82)</f>
        <v>74225</v>
      </c>
      <c r="J82" s="6"/>
      <c r="K82" s="6"/>
    </row>
    <row r="83" spans="2:11" ht="13.5" customHeight="1">
      <c r="B83" s="66"/>
      <c r="C83" s="111" t="s">
        <v>300</v>
      </c>
      <c r="D83" s="111"/>
      <c r="E83" s="111"/>
      <c r="J83" s="6"/>
      <c r="K83" s="6"/>
    </row>
    <row r="84" spans="2:11" ht="13.5" customHeight="1" thickBot="1">
      <c r="B84" s="66"/>
      <c r="C84" s="111"/>
      <c r="D84" s="111"/>
      <c r="E84" s="111"/>
      <c r="F84" s="71">
        <v>115054</v>
      </c>
      <c r="G84" s="70">
        <v>0</v>
      </c>
      <c r="H84" s="71">
        <v>-74225</v>
      </c>
      <c r="I84" s="76">
        <f>SUM(F84:H84)</f>
        <v>40829</v>
      </c>
      <c r="J84" s="6"/>
      <c r="K84" s="6"/>
    </row>
    <row r="85" spans="2:11" ht="13.5" customHeight="1">
      <c r="B85" s="66"/>
      <c r="C85" s="63"/>
      <c r="D85" s="63"/>
      <c r="E85" s="63"/>
      <c r="F85" s="72"/>
      <c r="G85" s="73"/>
      <c r="H85" s="74"/>
      <c r="I85" s="60"/>
      <c r="J85" s="6"/>
      <c r="K85" s="6"/>
    </row>
    <row r="86" spans="2:11" ht="13.5" customHeight="1">
      <c r="B86" s="66"/>
      <c r="C86" s="112" t="s">
        <v>301</v>
      </c>
      <c r="D86" s="106"/>
      <c r="E86" s="106"/>
      <c r="F86" s="106"/>
      <c r="G86" s="106"/>
      <c r="H86" s="106"/>
      <c r="I86" s="106"/>
      <c r="J86" s="6"/>
      <c r="K86" s="6"/>
    </row>
    <row r="87" spans="2:11" ht="6.75" customHeight="1">
      <c r="B87" s="66"/>
      <c r="C87" s="60"/>
      <c r="D87" s="60"/>
      <c r="E87" s="60"/>
      <c r="F87" s="67"/>
      <c r="G87" s="67"/>
      <c r="H87" s="67"/>
      <c r="I87" s="60"/>
      <c r="J87" s="6"/>
      <c r="K87" s="6"/>
    </row>
    <row r="88" spans="2:11" ht="13.5">
      <c r="B88" s="66"/>
      <c r="C88" s="111" t="s">
        <v>290</v>
      </c>
      <c r="D88" s="111"/>
      <c r="E88" s="111"/>
      <c r="F88" s="68">
        <v>-4312</v>
      </c>
      <c r="G88" s="68">
        <v>242</v>
      </c>
      <c r="H88" s="69">
        <v>0</v>
      </c>
      <c r="I88" s="77">
        <f>F88-G88</f>
        <v>-4554</v>
      </c>
      <c r="J88" s="6"/>
      <c r="K88" s="6"/>
    </row>
    <row r="89" spans="2:11" ht="13.5">
      <c r="B89" s="66"/>
      <c r="C89" s="111" t="s">
        <v>292</v>
      </c>
      <c r="D89" s="111"/>
      <c r="E89" s="111"/>
      <c r="F89" s="68">
        <v>7435</v>
      </c>
      <c r="G89" s="68">
        <v>-242</v>
      </c>
      <c r="H89" s="69">
        <v>0</v>
      </c>
      <c r="I89" s="77">
        <f>SUM(F89:H89)</f>
        <v>7193</v>
      </c>
      <c r="J89" s="6"/>
      <c r="K89" s="6"/>
    </row>
    <row r="90" spans="2:11" ht="14.25" thickBot="1">
      <c r="B90" s="66"/>
      <c r="C90" s="111" t="s">
        <v>291</v>
      </c>
      <c r="D90" s="111"/>
      <c r="E90" s="111"/>
      <c r="F90" s="71">
        <v>-2985</v>
      </c>
      <c r="G90" s="71">
        <v>-242</v>
      </c>
      <c r="H90" s="70">
        <v>0</v>
      </c>
      <c r="I90" s="78">
        <f>+F90-G90</f>
        <v>-2743</v>
      </c>
      <c r="J90" s="6"/>
      <c r="K90" s="6"/>
    </row>
    <row r="91" spans="2:11" ht="6.75" customHeight="1">
      <c r="B91" s="66"/>
      <c r="C91" s="60"/>
      <c r="D91" s="60"/>
      <c r="E91" s="60"/>
      <c r="F91" s="67"/>
      <c r="G91" s="67"/>
      <c r="H91" s="67"/>
      <c r="I91" s="60"/>
      <c r="J91" s="6"/>
      <c r="K91" s="6"/>
    </row>
    <row r="92" spans="2:11" ht="13.5">
      <c r="B92" s="66"/>
      <c r="C92" s="112" t="s">
        <v>302</v>
      </c>
      <c r="D92" s="106"/>
      <c r="E92" s="106"/>
      <c r="F92" s="106"/>
      <c r="G92" s="106"/>
      <c r="H92" s="106"/>
      <c r="I92" s="106"/>
      <c r="J92" s="6"/>
      <c r="K92" s="6"/>
    </row>
    <row r="93" spans="2:11" ht="13.5">
      <c r="B93" s="66"/>
      <c r="C93" s="60"/>
      <c r="D93" s="60"/>
      <c r="E93" s="60"/>
      <c r="F93" s="67"/>
      <c r="G93" s="67"/>
      <c r="H93" s="67"/>
      <c r="I93" s="60"/>
      <c r="J93" s="6"/>
      <c r="K93" s="6"/>
    </row>
    <row r="94" spans="2:11" ht="13.5">
      <c r="B94" s="66"/>
      <c r="C94" s="111" t="s">
        <v>290</v>
      </c>
      <c r="D94" s="111"/>
      <c r="E94" s="111"/>
      <c r="F94" s="68">
        <v>-3671</v>
      </c>
      <c r="G94" s="68">
        <v>784</v>
      </c>
      <c r="H94" s="69">
        <v>0</v>
      </c>
      <c r="I94" s="77">
        <f>F94-G94</f>
        <v>-4455</v>
      </c>
      <c r="J94" s="6"/>
      <c r="K94" s="6"/>
    </row>
    <row r="95" spans="2:11" ht="13.5">
      <c r="B95" s="66"/>
      <c r="C95" s="111" t="s">
        <v>292</v>
      </c>
      <c r="D95" s="111"/>
      <c r="E95" s="111"/>
      <c r="F95" s="68">
        <v>33519</v>
      </c>
      <c r="G95" s="68">
        <v>-784</v>
      </c>
      <c r="H95" s="69">
        <v>0</v>
      </c>
      <c r="I95" s="77">
        <f>SUM(F95:H95)</f>
        <v>32735</v>
      </c>
      <c r="J95" s="6"/>
      <c r="K95" s="6"/>
    </row>
    <row r="96" spans="2:11" ht="14.25" thickBot="1">
      <c r="B96" s="66"/>
      <c r="C96" s="111" t="s">
        <v>291</v>
      </c>
      <c r="D96" s="111"/>
      <c r="E96" s="111"/>
      <c r="F96" s="71">
        <v>-11023</v>
      </c>
      <c r="G96" s="71">
        <v>-784</v>
      </c>
      <c r="H96" s="70">
        <v>0</v>
      </c>
      <c r="I96" s="78">
        <f>+F96-G96</f>
        <v>-10239</v>
      </c>
      <c r="J96" s="6"/>
      <c r="K96" s="6"/>
    </row>
    <row r="97" spans="2:11" ht="6.75" customHeight="1">
      <c r="B97" s="65"/>
      <c r="C97" s="64"/>
      <c r="D97" s="64"/>
      <c r="E97" s="64"/>
      <c r="F97" s="64"/>
      <c r="G97" s="64"/>
      <c r="H97" s="64"/>
      <c r="I97" s="64"/>
      <c r="J97" s="6"/>
      <c r="K97" s="6"/>
    </row>
    <row r="98" spans="1:2" ht="15">
      <c r="A98" s="1" t="s">
        <v>29</v>
      </c>
      <c r="B98" s="1" t="s">
        <v>95</v>
      </c>
    </row>
    <row r="99" spans="2:11" ht="6.75" customHeight="1">
      <c r="B99" s="16"/>
      <c r="C99" s="16"/>
      <c r="D99" s="16"/>
      <c r="E99" s="16"/>
      <c r="F99" s="16"/>
      <c r="G99" s="16"/>
      <c r="H99" s="16"/>
      <c r="I99" s="16"/>
      <c r="J99" s="16"/>
      <c r="K99" s="16"/>
    </row>
    <row r="100" spans="2:11" ht="30" customHeight="1">
      <c r="B100" s="106" t="s">
        <v>178</v>
      </c>
      <c r="C100" s="106"/>
      <c r="D100" s="106"/>
      <c r="E100" s="106"/>
      <c r="F100" s="106"/>
      <c r="G100" s="106"/>
      <c r="H100" s="106"/>
      <c r="I100" s="106"/>
      <c r="J100" s="6"/>
      <c r="K100" s="6"/>
    </row>
    <row r="101" ht="6.75" customHeight="1"/>
    <row r="102" spans="1:2" ht="15">
      <c r="A102" s="1" t="s">
        <v>30</v>
      </c>
      <c r="B102" s="1" t="s">
        <v>96</v>
      </c>
    </row>
    <row r="103" ht="6.75" customHeight="1"/>
    <row r="104" spans="2:11" ht="30" customHeight="1">
      <c r="B104" s="106" t="s">
        <v>179</v>
      </c>
      <c r="C104" s="106"/>
      <c r="D104" s="106"/>
      <c r="E104" s="106"/>
      <c r="F104" s="106"/>
      <c r="G104" s="106"/>
      <c r="H104" s="106"/>
      <c r="I104" s="106"/>
      <c r="J104" s="6"/>
      <c r="K104" s="6"/>
    </row>
    <row r="105" ht="6.75" customHeight="1"/>
    <row r="106" spans="2:11" ht="30" customHeight="1">
      <c r="B106" s="106" t="s">
        <v>140</v>
      </c>
      <c r="C106" s="106"/>
      <c r="D106" s="106"/>
      <c r="E106" s="106"/>
      <c r="F106" s="106"/>
      <c r="G106" s="106"/>
      <c r="H106" s="106"/>
      <c r="I106" s="106"/>
      <c r="J106" s="6"/>
      <c r="K106" s="6"/>
    </row>
    <row r="107" spans="2:11" ht="6.75" customHeight="1">
      <c r="B107" s="6"/>
      <c r="C107" s="6"/>
      <c r="D107" s="6"/>
      <c r="E107" s="6"/>
      <c r="F107" s="6"/>
      <c r="G107" s="6"/>
      <c r="H107" s="6"/>
      <c r="I107" s="6"/>
      <c r="J107" s="6"/>
      <c r="K107" s="6"/>
    </row>
    <row r="108" spans="2:11" ht="13.5">
      <c r="B108" s="106" t="s">
        <v>105</v>
      </c>
      <c r="C108" s="106"/>
      <c r="D108" s="106"/>
      <c r="E108" s="106"/>
      <c r="F108" s="106"/>
      <c r="G108" s="106"/>
      <c r="H108" s="106"/>
      <c r="I108" s="106"/>
      <c r="J108" s="6"/>
      <c r="K108" s="6"/>
    </row>
    <row r="109" spans="2:11" ht="6.75" customHeight="1">
      <c r="B109" s="6"/>
      <c r="C109" s="6"/>
      <c r="D109" s="6"/>
      <c r="E109" s="6"/>
      <c r="F109" s="6"/>
      <c r="G109" s="6"/>
      <c r="H109" s="6"/>
      <c r="I109" s="6"/>
      <c r="J109" s="6"/>
      <c r="K109" s="6"/>
    </row>
    <row r="110" spans="2:11" ht="13.5">
      <c r="B110" s="106" t="s">
        <v>97</v>
      </c>
      <c r="C110" s="106"/>
      <c r="D110" s="106"/>
      <c r="E110" s="106"/>
      <c r="F110" s="106"/>
      <c r="G110" s="106"/>
      <c r="H110" s="106"/>
      <c r="I110" s="106"/>
      <c r="J110" s="6"/>
      <c r="K110" s="6"/>
    </row>
    <row r="111" spans="2:11" ht="6.75" customHeight="1">
      <c r="B111" s="6"/>
      <c r="C111" s="6"/>
      <c r="D111" s="6"/>
      <c r="E111" s="6"/>
      <c r="F111" s="6"/>
      <c r="G111" s="6"/>
      <c r="H111" s="6"/>
      <c r="I111" s="6"/>
      <c r="J111" s="6"/>
      <c r="K111" s="6"/>
    </row>
    <row r="112" spans="2:11" ht="13.5">
      <c r="B112" s="6"/>
      <c r="C112" s="6"/>
      <c r="D112" s="6"/>
      <c r="E112" s="6"/>
      <c r="F112" s="28" t="s">
        <v>228</v>
      </c>
      <c r="G112" s="6"/>
      <c r="H112" s="6"/>
      <c r="I112" s="6"/>
      <c r="J112" s="6"/>
      <c r="K112" s="6"/>
    </row>
    <row r="113" spans="2:11" ht="6.75" customHeight="1">
      <c r="B113" s="6"/>
      <c r="C113" s="6"/>
      <c r="D113" s="6"/>
      <c r="E113" s="6"/>
      <c r="F113" s="6"/>
      <c r="G113" s="6"/>
      <c r="H113" s="6"/>
      <c r="I113" s="6"/>
      <c r="J113" s="6"/>
      <c r="K113" s="6"/>
    </row>
    <row r="114" spans="2:11" ht="13.5">
      <c r="B114" s="113" t="s">
        <v>98</v>
      </c>
      <c r="C114" s="113"/>
      <c r="D114" s="113"/>
      <c r="E114" s="6"/>
      <c r="F114" s="31">
        <v>9389</v>
      </c>
      <c r="G114" s="6"/>
      <c r="H114" s="6"/>
      <c r="I114" s="6"/>
      <c r="J114" s="6"/>
      <c r="K114" s="6"/>
    </row>
    <row r="115" spans="2:11" ht="13.5">
      <c r="B115" s="113" t="s">
        <v>99</v>
      </c>
      <c r="C115" s="113"/>
      <c r="D115" s="113"/>
      <c r="E115" s="113"/>
      <c r="F115" s="31">
        <v>1569</v>
      </c>
      <c r="G115" s="6"/>
      <c r="H115" s="6"/>
      <c r="I115" s="6"/>
      <c r="J115" s="6"/>
      <c r="K115" s="6"/>
    </row>
    <row r="116" spans="2:11" ht="14.25" thickBot="1">
      <c r="B116" s="6"/>
      <c r="C116" s="6"/>
      <c r="D116" s="6"/>
      <c r="E116" s="6"/>
      <c r="F116" s="32">
        <f>SUM(F114:F115)</f>
        <v>10958</v>
      </c>
      <c r="G116" s="6"/>
      <c r="H116" s="6"/>
      <c r="I116" s="6"/>
      <c r="J116" s="6"/>
      <c r="K116" s="6"/>
    </row>
    <row r="117" spans="2:11" ht="6.75" customHeight="1">
      <c r="B117" s="6"/>
      <c r="C117" s="6"/>
      <c r="D117" s="6"/>
      <c r="E117" s="6"/>
      <c r="F117" s="6"/>
      <c r="G117" s="6"/>
      <c r="H117" s="6"/>
      <c r="I117" s="6"/>
      <c r="J117" s="6"/>
      <c r="K117" s="6"/>
    </row>
    <row r="118" spans="2:11" ht="13.5">
      <c r="B118" s="6"/>
      <c r="C118" s="6"/>
      <c r="D118" s="6"/>
      <c r="E118" s="6"/>
      <c r="F118" s="80" t="s">
        <v>229</v>
      </c>
      <c r="G118" s="87"/>
      <c r="H118" s="80" t="s">
        <v>230</v>
      </c>
      <c r="I118" s="83"/>
      <c r="J118" s="6"/>
      <c r="K118" s="6"/>
    </row>
    <row r="119" spans="2:11" ht="13.5">
      <c r="B119" s="6"/>
      <c r="C119" s="6"/>
      <c r="D119" s="6"/>
      <c r="E119" s="6"/>
      <c r="F119" s="34" t="s">
        <v>219</v>
      </c>
      <c r="G119" s="34" t="s">
        <v>170</v>
      </c>
      <c r="H119" s="34" t="s">
        <v>219</v>
      </c>
      <c r="I119" s="34" t="s">
        <v>170</v>
      </c>
      <c r="J119" s="6"/>
      <c r="K119" s="6"/>
    </row>
    <row r="120" spans="2:11" ht="6.75" customHeight="1">
      <c r="B120" s="6"/>
      <c r="C120" s="6"/>
      <c r="D120" s="6"/>
      <c r="E120" s="6"/>
      <c r="F120" s="6"/>
      <c r="G120" s="6"/>
      <c r="H120" s="6"/>
      <c r="I120" s="6"/>
      <c r="J120" s="6"/>
      <c r="K120" s="6"/>
    </row>
    <row r="121" spans="2:11" ht="13.5">
      <c r="B121" s="113" t="s">
        <v>100</v>
      </c>
      <c r="C121" s="113"/>
      <c r="D121" s="113"/>
      <c r="E121" s="6"/>
      <c r="F121" s="6"/>
      <c r="G121" s="6"/>
      <c r="H121" s="6"/>
      <c r="I121" s="6"/>
      <c r="J121" s="6"/>
      <c r="K121" s="6"/>
    </row>
    <row r="122" spans="2:11" ht="13.5">
      <c r="B122" s="113" t="s">
        <v>133</v>
      </c>
      <c r="C122" s="113"/>
      <c r="D122" s="113"/>
      <c r="E122" s="6"/>
      <c r="H122" s="31"/>
      <c r="I122" s="31"/>
      <c r="J122" s="6"/>
      <c r="K122" s="6"/>
    </row>
    <row r="123" spans="2:11" ht="13.5">
      <c r="B123" s="113" t="s">
        <v>101</v>
      </c>
      <c r="C123" s="113"/>
      <c r="D123" s="113"/>
      <c r="E123" s="6"/>
      <c r="F123" s="19">
        <v>42599</v>
      </c>
      <c r="G123" s="19">
        <v>60406</v>
      </c>
      <c r="H123" s="19">
        <v>184890</v>
      </c>
      <c r="I123" s="19">
        <v>214746</v>
      </c>
      <c r="J123" s="6"/>
      <c r="K123" s="6"/>
    </row>
    <row r="124" spans="2:11" ht="13.5">
      <c r="B124" s="113" t="s">
        <v>102</v>
      </c>
      <c r="C124" s="113"/>
      <c r="D124" s="113"/>
      <c r="E124" s="6"/>
      <c r="F124" s="19">
        <v>5180</v>
      </c>
      <c r="G124" s="19">
        <v>11970</v>
      </c>
      <c r="H124" s="19">
        <v>26053</v>
      </c>
      <c r="I124" s="19">
        <v>37053</v>
      </c>
      <c r="J124" s="6"/>
      <c r="K124" s="6"/>
    </row>
    <row r="125" spans="2:11" ht="14.25" thickBot="1">
      <c r="B125" s="6"/>
      <c r="C125" s="6"/>
      <c r="D125" s="6"/>
      <c r="E125" s="6"/>
      <c r="F125" s="32">
        <f>SUM(F123:F124)</f>
        <v>47779</v>
      </c>
      <c r="G125" s="32">
        <f>SUM(G123:G124)</f>
        <v>72376</v>
      </c>
      <c r="H125" s="32">
        <f>SUM(H123:H124)</f>
        <v>210943</v>
      </c>
      <c r="I125" s="32">
        <f>SUM(I123:I124)</f>
        <v>251799</v>
      </c>
      <c r="J125" s="6"/>
      <c r="K125" s="6"/>
    </row>
    <row r="126" spans="2:11" ht="6.75" customHeight="1">
      <c r="B126" s="6"/>
      <c r="C126" s="6"/>
      <c r="D126" s="6"/>
      <c r="E126" s="6"/>
      <c r="F126" s="6"/>
      <c r="G126" s="6"/>
      <c r="H126" s="6"/>
      <c r="I126" s="6"/>
      <c r="J126" s="6"/>
      <c r="K126" s="6"/>
    </row>
    <row r="127" spans="2:11" ht="13.5">
      <c r="B127" s="113" t="s">
        <v>103</v>
      </c>
      <c r="C127" s="113"/>
      <c r="D127" s="113"/>
      <c r="E127" s="6"/>
      <c r="F127" s="19">
        <v>9104</v>
      </c>
      <c r="G127" s="19">
        <v>13590</v>
      </c>
      <c r="H127" s="19">
        <v>40114</v>
      </c>
      <c r="I127" s="19">
        <v>47648</v>
      </c>
      <c r="J127" s="6"/>
      <c r="K127" s="6"/>
    </row>
    <row r="128" spans="2:11" ht="14.25" thickBot="1">
      <c r="B128" s="113" t="s">
        <v>104</v>
      </c>
      <c r="C128" s="113"/>
      <c r="D128" s="113"/>
      <c r="E128" s="6"/>
      <c r="F128" s="35">
        <v>2718</v>
      </c>
      <c r="G128" s="35">
        <v>3919</v>
      </c>
      <c r="H128" s="35">
        <v>11968</v>
      </c>
      <c r="I128" s="35">
        <v>13927</v>
      </c>
      <c r="J128" s="6"/>
      <c r="K128" s="6"/>
    </row>
    <row r="129" spans="2:11" ht="6.75" customHeight="1">
      <c r="B129" s="6"/>
      <c r="C129" s="6"/>
      <c r="D129" s="6"/>
      <c r="E129" s="6"/>
      <c r="F129" s="6"/>
      <c r="G129" s="6"/>
      <c r="H129" s="6"/>
      <c r="I129" s="6"/>
      <c r="J129" s="6"/>
      <c r="K129" s="6"/>
    </row>
    <row r="130" spans="2:11" ht="13.5">
      <c r="B130" s="113" t="s">
        <v>164</v>
      </c>
      <c r="C130" s="113"/>
      <c r="D130" s="113"/>
      <c r="E130" s="6"/>
      <c r="F130" s="6"/>
      <c r="G130" s="6"/>
      <c r="H130" s="6"/>
      <c r="I130" s="6"/>
      <c r="J130" s="6"/>
      <c r="K130" s="6"/>
    </row>
    <row r="131" spans="2:11" ht="13.5">
      <c r="B131" s="113" t="s">
        <v>103</v>
      </c>
      <c r="C131" s="113"/>
      <c r="D131" s="113"/>
      <c r="E131" s="6"/>
      <c r="F131" s="36">
        <v>0.1905</v>
      </c>
      <c r="G131" s="37">
        <v>0.1912</v>
      </c>
      <c r="H131" s="38">
        <v>0.1902</v>
      </c>
      <c r="I131" s="37">
        <v>0.1902</v>
      </c>
      <c r="J131" s="6"/>
      <c r="K131" s="6"/>
    </row>
    <row r="132" spans="2:11" ht="14.25" thickBot="1">
      <c r="B132" s="113" t="s">
        <v>104</v>
      </c>
      <c r="C132" s="113"/>
      <c r="D132" s="113"/>
      <c r="E132" s="6"/>
      <c r="F132" s="39">
        <v>0.0569</v>
      </c>
      <c r="G132" s="40">
        <v>0.0551</v>
      </c>
      <c r="H132" s="41">
        <v>0.0567</v>
      </c>
      <c r="I132" s="40">
        <v>0.0556</v>
      </c>
      <c r="J132" s="6"/>
      <c r="K132" s="6"/>
    </row>
    <row r="133" ht="9" customHeight="1"/>
    <row r="134" spans="1:2" ht="15">
      <c r="A134" s="1" t="s">
        <v>31</v>
      </c>
      <c r="B134" s="1" t="s">
        <v>130</v>
      </c>
    </row>
    <row r="135" ht="9" customHeight="1"/>
    <row r="136" spans="2:9" ht="30" customHeight="1">
      <c r="B136" s="112" t="s">
        <v>316</v>
      </c>
      <c r="C136" s="106"/>
      <c r="D136" s="106"/>
      <c r="E136" s="106"/>
      <c r="F136" s="106"/>
      <c r="G136" s="106"/>
      <c r="H136" s="106"/>
      <c r="I136" s="106"/>
    </row>
    <row r="137" ht="9" customHeight="1"/>
    <row r="138" spans="1:2" ht="15">
      <c r="A138" s="1" t="s">
        <v>32</v>
      </c>
      <c r="B138" s="1" t="s">
        <v>106</v>
      </c>
    </row>
    <row r="139" ht="9" customHeight="1"/>
    <row r="140" spans="2:11" ht="30" customHeight="1">
      <c r="B140" s="106" t="s">
        <v>158</v>
      </c>
      <c r="C140" s="106"/>
      <c r="D140" s="106"/>
      <c r="E140" s="106"/>
      <c r="F140" s="106"/>
      <c r="G140" s="106"/>
      <c r="H140" s="106"/>
      <c r="I140" s="106"/>
      <c r="J140" s="6"/>
      <c r="K140" s="6"/>
    </row>
    <row r="141" ht="9" customHeight="1"/>
    <row r="142" spans="1:2" ht="15">
      <c r="A142" s="1" t="s">
        <v>33</v>
      </c>
      <c r="B142" s="1" t="s">
        <v>107</v>
      </c>
    </row>
    <row r="143" ht="9" customHeight="1"/>
    <row r="144" spans="2:9" ht="30" customHeight="1">
      <c r="B144" s="106" t="s">
        <v>231</v>
      </c>
      <c r="C144" s="106"/>
      <c r="D144" s="106"/>
      <c r="E144" s="106"/>
      <c r="F144" s="106"/>
      <c r="G144" s="106"/>
      <c r="H144" s="106"/>
      <c r="I144" s="106"/>
    </row>
    <row r="145" ht="9" customHeight="1"/>
    <row r="146" spans="1:2" ht="15">
      <c r="A146" s="1" t="s">
        <v>36</v>
      </c>
      <c r="B146" s="1" t="s">
        <v>108</v>
      </c>
    </row>
    <row r="147" ht="9" customHeight="1"/>
    <row r="148" spans="2:9" ht="13.5">
      <c r="B148" s="106" t="s">
        <v>232</v>
      </c>
      <c r="C148" s="106"/>
      <c r="D148" s="106"/>
      <c r="E148" s="106"/>
      <c r="F148" s="106"/>
      <c r="G148" s="106"/>
      <c r="H148" s="106"/>
      <c r="I148" s="106"/>
    </row>
    <row r="149" spans="2:9" ht="13.5">
      <c r="B149" s="6"/>
      <c r="C149" s="6"/>
      <c r="D149" s="6"/>
      <c r="E149" s="6"/>
      <c r="F149" s="6"/>
      <c r="G149" s="6"/>
      <c r="H149" s="6"/>
      <c r="I149" s="28" t="s">
        <v>13</v>
      </c>
    </row>
    <row r="150" spans="2:9" ht="13.5">
      <c r="B150" s="106" t="s">
        <v>317</v>
      </c>
      <c r="C150" s="106"/>
      <c r="D150" s="106"/>
      <c r="E150" s="106"/>
      <c r="F150" s="106"/>
      <c r="G150" s="106"/>
      <c r="H150" s="106"/>
      <c r="I150" s="6"/>
    </row>
    <row r="151" spans="2:9" ht="9" customHeight="1">
      <c r="B151" s="6"/>
      <c r="C151" s="6"/>
      <c r="D151" s="6"/>
      <c r="E151" s="6"/>
      <c r="F151" s="6"/>
      <c r="G151" s="6"/>
      <c r="H151" s="6"/>
      <c r="I151" s="6"/>
    </row>
    <row r="152" spans="2:9" ht="13.5">
      <c r="B152" s="106" t="s">
        <v>206</v>
      </c>
      <c r="C152" s="106"/>
      <c r="D152" s="106"/>
      <c r="E152" s="106"/>
      <c r="F152" s="106"/>
      <c r="G152" s="106"/>
      <c r="H152" s="106"/>
      <c r="I152" s="58">
        <v>10004</v>
      </c>
    </row>
    <row r="153" spans="2:9" ht="28.5" customHeight="1">
      <c r="B153" s="106" t="s">
        <v>233</v>
      </c>
      <c r="C153" s="106"/>
      <c r="D153" s="106"/>
      <c r="E153" s="106"/>
      <c r="F153" s="106"/>
      <c r="G153" s="106"/>
      <c r="H153" s="106"/>
      <c r="I153" s="58">
        <v>14673</v>
      </c>
    </row>
    <row r="154" spans="2:9" ht="14.25" thickBot="1">
      <c r="B154" s="6"/>
      <c r="C154" s="6"/>
      <c r="D154" s="6"/>
      <c r="E154" s="6"/>
      <c r="F154" s="6"/>
      <c r="G154" s="6"/>
      <c r="H154" s="6"/>
      <c r="I154" s="59">
        <f>SUM(I152:I153)</f>
        <v>24677</v>
      </c>
    </row>
    <row r="155" spans="2:9" ht="9" customHeight="1">
      <c r="B155" s="6"/>
      <c r="C155" s="6"/>
      <c r="D155" s="6"/>
      <c r="E155" s="6"/>
      <c r="F155" s="6"/>
      <c r="G155" s="6"/>
      <c r="H155" s="6"/>
      <c r="I155" s="6"/>
    </row>
    <row r="156" spans="1:2" ht="15">
      <c r="A156" s="1" t="s">
        <v>37</v>
      </c>
      <c r="B156" s="1" t="s">
        <v>109</v>
      </c>
    </row>
    <row r="157" ht="9" customHeight="1"/>
    <row r="158" spans="2:11" ht="42" customHeight="1">
      <c r="B158" s="106" t="s">
        <v>186</v>
      </c>
      <c r="C158" s="106"/>
      <c r="D158" s="106"/>
      <c r="E158" s="106"/>
      <c r="F158" s="106"/>
      <c r="G158" s="106"/>
      <c r="H158" s="106"/>
      <c r="I158" s="106"/>
      <c r="J158" s="6"/>
      <c r="K158" s="6"/>
    </row>
    <row r="159" ht="9" customHeight="1"/>
    <row r="160" spans="1:2" ht="15">
      <c r="A160" s="1" t="s">
        <v>38</v>
      </c>
      <c r="B160" s="1" t="s">
        <v>110</v>
      </c>
    </row>
    <row r="161" ht="9" customHeight="1"/>
    <row r="162" spans="2:11" ht="30" customHeight="1">
      <c r="B162" s="106" t="s">
        <v>39</v>
      </c>
      <c r="C162" s="106"/>
      <c r="D162" s="106"/>
      <c r="E162" s="106"/>
      <c r="F162" s="106"/>
      <c r="G162" s="106"/>
      <c r="H162" s="106"/>
      <c r="I162" s="106"/>
      <c r="J162" s="6"/>
      <c r="K162" s="6"/>
    </row>
    <row r="163" spans="2:11" ht="9" customHeight="1">
      <c r="B163" s="6"/>
      <c r="C163" s="6"/>
      <c r="D163" s="6"/>
      <c r="E163" s="6"/>
      <c r="F163" s="6"/>
      <c r="G163" s="6"/>
      <c r="H163" s="6"/>
      <c r="I163" s="6"/>
      <c r="J163" s="6"/>
      <c r="K163" s="6"/>
    </row>
    <row r="164" spans="2:11" ht="30" customHeight="1">
      <c r="B164" s="106" t="s">
        <v>234</v>
      </c>
      <c r="C164" s="106"/>
      <c r="D164" s="106"/>
      <c r="E164" s="106"/>
      <c r="F164" s="106"/>
      <c r="G164" s="106"/>
      <c r="H164" s="106"/>
      <c r="I164" s="106"/>
      <c r="J164" s="6"/>
      <c r="K164" s="6"/>
    </row>
    <row r="165" ht="9" customHeight="1"/>
    <row r="166" spans="1:2" ht="15">
      <c r="A166" s="1" t="s">
        <v>40</v>
      </c>
      <c r="B166" s="1" t="s">
        <v>235</v>
      </c>
    </row>
    <row r="167" ht="9" customHeight="1"/>
    <row r="168" spans="2:11" ht="42" customHeight="1">
      <c r="B168" s="106" t="s">
        <v>236</v>
      </c>
      <c r="C168" s="106"/>
      <c r="D168" s="106"/>
      <c r="E168" s="106"/>
      <c r="F168" s="106"/>
      <c r="G168" s="106"/>
      <c r="H168" s="106"/>
      <c r="I168" s="106"/>
      <c r="J168" s="6"/>
      <c r="K168" s="6"/>
    </row>
    <row r="169" spans="2:11" ht="9" customHeight="1">
      <c r="B169" s="6"/>
      <c r="C169" s="6"/>
      <c r="D169" s="6"/>
      <c r="E169" s="6"/>
      <c r="F169" s="6"/>
      <c r="G169" s="6"/>
      <c r="H169" s="6"/>
      <c r="I169" s="6"/>
      <c r="J169" s="6"/>
      <c r="K169" s="6"/>
    </row>
    <row r="170" spans="1:2" ht="15">
      <c r="A170" s="1" t="s">
        <v>41</v>
      </c>
      <c r="B170" s="1" t="s">
        <v>111</v>
      </c>
    </row>
    <row r="171" ht="9" customHeight="1"/>
    <row r="172" spans="2:11" ht="42" customHeight="1">
      <c r="B172" s="106" t="s">
        <v>198</v>
      </c>
      <c r="C172" s="106"/>
      <c r="D172" s="106"/>
      <c r="E172" s="106"/>
      <c r="F172" s="106"/>
      <c r="G172" s="106"/>
      <c r="H172" s="106"/>
      <c r="I172" s="106"/>
      <c r="J172" s="6"/>
      <c r="K172" s="6"/>
    </row>
    <row r="173" ht="9" customHeight="1"/>
    <row r="174" spans="1:2" ht="15">
      <c r="A174" s="1" t="s">
        <v>42</v>
      </c>
      <c r="B174" s="1" t="s">
        <v>112</v>
      </c>
    </row>
    <row r="175" ht="9" customHeight="1"/>
    <row r="176" spans="2:11" ht="30" customHeight="1">
      <c r="B176" s="114" t="s">
        <v>180</v>
      </c>
      <c r="C176" s="106"/>
      <c r="D176" s="106"/>
      <c r="E176" s="106"/>
      <c r="F176" s="106"/>
      <c r="G176" s="106"/>
      <c r="H176" s="106"/>
      <c r="I176" s="106"/>
      <c r="J176" s="6"/>
      <c r="K176" s="6"/>
    </row>
    <row r="177" spans="2:11" ht="9" customHeight="1">
      <c r="B177" s="6"/>
      <c r="C177" s="6"/>
      <c r="D177" s="6"/>
      <c r="E177" s="6"/>
      <c r="F177" s="6"/>
      <c r="G177" s="6"/>
      <c r="H177" s="6"/>
      <c r="I177" s="6"/>
      <c r="J177" s="6"/>
      <c r="K177" s="6"/>
    </row>
    <row r="178" spans="1:11" ht="15">
      <c r="A178" s="1" t="s">
        <v>70</v>
      </c>
      <c r="B178" s="105" t="s">
        <v>113</v>
      </c>
      <c r="C178" s="105"/>
      <c r="D178" s="105"/>
      <c r="E178" s="105"/>
      <c r="F178" s="105"/>
      <c r="G178" s="105"/>
      <c r="H178" s="105"/>
      <c r="I178" s="105"/>
      <c r="J178" s="5"/>
      <c r="K178" s="5"/>
    </row>
    <row r="179" spans="3:9" s="42" customFormat="1" ht="13.5">
      <c r="C179" s="27"/>
      <c r="D179" s="27"/>
      <c r="E179" s="27"/>
      <c r="F179" s="27"/>
      <c r="G179" s="27"/>
      <c r="H179" s="120" t="s">
        <v>214</v>
      </c>
      <c r="I179" s="120"/>
    </row>
    <row r="180" spans="3:9" s="42" customFormat="1" ht="13.5">
      <c r="C180" s="27"/>
      <c r="D180" s="27"/>
      <c r="E180" s="27"/>
      <c r="F180" s="27"/>
      <c r="G180" s="27"/>
      <c r="H180" s="27"/>
      <c r="I180" s="43" t="s">
        <v>219</v>
      </c>
    </row>
    <row r="181" spans="3:9" s="42" customFormat="1" ht="13.5">
      <c r="C181" s="27"/>
      <c r="D181" s="27"/>
      <c r="E181" s="27"/>
      <c r="F181" s="27"/>
      <c r="G181" s="27"/>
      <c r="H181" s="27"/>
      <c r="I181" s="28" t="s">
        <v>13</v>
      </c>
    </row>
    <row r="182" spans="2:9" s="42" customFormat="1" ht="13.5">
      <c r="B182" s="42" t="s">
        <v>65</v>
      </c>
      <c r="C182" s="112" t="s">
        <v>256</v>
      </c>
      <c r="D182" s="106"/>
      <c r="E182" s="106"/>
      <c r="F182" s="106"/>
      <c r="G182" s="106"/>
      <c r="H182" s="106"/>
      <c r="I182" s="15"/>
    </row>
    <row r="183" spans="3:9" s="42" customFormat="1" ht="7.5" customHeight="1">
      <c r="C183" s="60"/>
      <c r="D183" s="6"/>
      <c r="E183" s="6"/>
      <c r="F183" s="6"/>
      <c r="G183" s="6"/>
      <c r="H183" s="6"/>
      <c r="I183" s="15"/>
    </row>
    <row r="184" spans="3:9" s="42" customFormat="1" ht="13.5">
      <c r="C184" s="112" t="s">
        <v>263</v>
      </c>
      <c r="D184" s="106"/>
      <c r="E184" s="106"/>
      <c r="F184" s="106"/>
      <c r="G184" s="106"/>
      <c r="H184" s="106"/>
      <c r="I184" s="15">
        <v>3060</v>
      </c>
    </row>
    <row r="185" spans="3:9" s="42" customFormat="1" ht="13.5">
      <c r="C185" s="112" t="s">
        <v>257</v>
      </c>
      <c r="D185" s="106"/>
      <c r="E185" s="106"/>
      <c r="F185" s="106"/>
      <c r="G185" s="106"/>
      <c r="H185" s="106"/>
      <c r="I185" s="15">
        <v>505</v>
      </c>
    </row>
    <row r="186" spans="3:9" s="42" customFormat="1" ht="14.25" thickBot="1">
      <c r="C186" s="112" t="s">
        <v>258</v>
      </c>
      <c r="D186" s="106"/>
      <c r="E186" s="106"/>
      <c r="F186" s="106"/>
      <c r="G186" s="106"/>
      <c r="H186" s="106"/>
      <c r="I186" s="62">
        <v>18</v>
      </c>
    </row>
    <row r="187" spans="3:9" s="42" customFormat="1" ht="7.5" customHeight="1">
      <c r="C187" s="27"/>
      <c r="D187" s="27"/>
      <c r="E187" s="27"/>
      <c r="F187" s="27"/>
      <c r="G187" s="27"/>
      <c r="H187" s="27"/>
      <c r="I187" s="44"/>
    </row>
    <row r="188" spans="2:9" s="42" customFormat="1" ht="13.5">
      <c r="B188" s="42" t="s">
        <v>66</v>
      </c>
      <c r="C188" s="112" t="s">
        <v>259</v>
      </c>
      <c r="D188" s="106"/>
      <c r="E188" s="106"/>
      <c r="F188" s="106"/>
      <c r="G188" s="106"/>
      <c r="H188" s="106"/>
      <c r="I188" s="15"/>
    </row>
    <row r="189" spans="3:9" s="42" customFormat="1" ht="13.5" customHeight="1">
      <c r="C189" s="112" t="s">
        <v>263</v>
      </c>
      <c r="D189" s="106"/>
      <c r="E189" s="106"/>
      <c r="F189" s="106"/>
      <c r="G189" s="106"/>
      <c r="H189" s="106"/>
      <c r="I189" s="15">
        <v>3234</v>
      </c>
    </row>
    <row r="190" spans="3:9" s="42" customFormat="1" ht="13.5">
      <c r="C190" s="112" t="s">
        <v>260</v>
      </c>
      <c r="D190" s="106"/>
      <c r="E190" s="106"/>
      <c r="F190" s="106"/>
      <c r="G190" s="106"/>
      <c r="H190" s="106"/>
      <c r="I190" s="15">
        <v>82</v>
      </c>
    </row>
    <row r="191" spans="3:9" s="42" customFormat="1" ht="14.25" thickBot="1">
      <c r="C191" s="112" t="s">
        <v>261</v>
      </c>
      <c r="D191" s="106"/>
      <c r="E191" s="106"/>
      <c r="F191" s="106"/>
      <c r="G191" s="106"/>
      <c r="H191" s="106"/>
      <c r="I191" s="9">
        <v>2</v>
      </c>
    </row>
    <row r="192" spans="3:9" s="42" customFormat="1" ht="8.25" customHeight="1">
      <c r="C192" s="27"/>
      <c r="D192" s="27"/>
      <c r="E192" s="27"/>
      <c r="F192" s="27"/>
      <c r="G192" s="27"/>
      <c r="H192" s="27"/>
      <c r="I192" s="44"/>
    </row>
    <row r="193" spans="2:9" s="42" customFormat="1" ht="13.5">
      <c r="B193" s="42" t="s">
        <v>71</v>
      </c>
      <c r="C193" s="112" t="s">
        <v>262</v>
      </c>
      <c r="D193" s="106"/>
      <c r="E193" s="106"/>
      <c r="F193" s="106"/>
      <c r="G193" s="106"/>
      <c r="H193" s="106"/>
      <c r="I193" s="15"/>
    </row>
    <row r="194" spans="3:9" s="42" customFormat="1" ht="14.25" thickBot="1">
      <c r="C194" s="112" t="s">
        <v>264</v>
      </c>
      <c r="D194" s="106"/>
      <c r="E194" s="106"/>
      <c r="F194" s="106"/>
      <c r="G194" s="106"/>
      <c r="H194" s="106"/>
      <c r="I194" s="9">
        <v>4924</v>
      </c>
    </row>
    <row r="195" spans="3:9" s="42" customFormat="1" ht="7.5" customHeight="1">
      <c r="C195" s="27"/>
      <c r="D195" s="27"/>
      <c r="E195" s="27"/>
      <c r="F195" s="27"/>
      <c r="G195" s="27"/>
      <c r="H195" s="27"/>
      <c r="I195" s="44"/>
    </row>
    <row r="196" spans="2:11" ht="7.5" customHeight="1">
      <c r="B196" s="6"/>
      <c r="C196" s="6"/>
      <c r="D196" s="6"/>
      <c r="E196" s="6"/>
      <c r="F196" s="6"/>
      <c r="G196" s="6"/>
      <c r="H196" s="6"/>
      <c r="I196" s="28"/>
      <c r="J196" s="6"/>
      <c r="K196" s="6"/>
    </row>
    <row r="197" spans="2:11" ht="13.5">
      <c r="B197" s="6"/>
      <c r="C197" s="6"/>
      <c r="D197" s="6"/>
      <c r="E197" s="6"/>
      <c r="F197" s="6"/>
      <c r="G197" s="6"/>
      <c r="H197" s="118" t="s">
        <v>237</v>
      </c>
      <c r="I197" s="118"/>
      <c r="J197" s="6"/>
      <c r="K197" s="6"/>
    </row>
    <row r="198" spans="2:11" ht="13.5">
      <c r="B198" s="6"/>
      <c r="C198" s="6"/>
      <c r="D198" s="6"/>
      <c r="E198" s="6"/>
      <c r="F198" s="6"/>
      <c r="G198" s="6"/>
      <c r="H198" s="28"/>
      <c r="I198" s="28" t="s">
        <v>13</v>
      </c>
      <c r="J198" s="6"/>
      <c r="K198" s="6"/>
    </row>
    <row r="199" spans="2:11" ht="13.5">
      <c r="B199" s="61" t="s">
        <v>78</v>
      </c>
      <c r="C199" s="61" t="s">
        <v>265</v>
      </c>
      <c r="D199" s="6"/>
      <c r="E199" s="6"/>
      <c r="F199" s="6"/>
      <c r="G199" s="6"/>
      <c r="H199" s="6"/>
      <c r="J199" s="6"/>
      <c r="K199" s="6"/>
    </row>
    <row r="200" spans="2:11" ht="7.5" customHeight="1">
      <c r="B200" s="6"/>
      <c r="C200" s="6"/>
      <c r="D200" s="6"/>
      <c r="E200" s="6"/>
      <c r="F200" s="6"/>
      <c r="G200" s="6"/>
      <c r="H200" s="6"/>
      <c r="I200" s="43"/>
      <c r="J200" s="6"/>
      <c r="K200" s="6"/>
    </row>
    <row r="201" spans="2:9" s="42" customFormat="1" ht="30" customHeight="1" thickBot="1">
      <c r="B201" s="6"/>
      <c r="C201" s="112" t="s">
        <v>318</v>
      </c>
      <c r="D201" s="106"/>
      <c r="E201" s="106"/>
      <c r="F201" s="106"/>
      <c r="G201" s="106"/>
      <c r="H201" s="106"/>
      <c r="I201" s="9">
        <v>266</v>
      </c>
    </row>
    <row r="202" spans="2:9" s="42" customFormat="1" ht="7.5" customHeight="1">
      <c r="B202" s="6"/>
      <c r="C202" s="6"/>
      <c r="D202" s="6"/>
      <c r="E202" s="6"/>
      <c r="F202" s="6"/>
      <c r="G202" s="6"/>
      <c r="H202" s="6"/>
      <c r="I202" s="15"/>
    </row>
    <row r="203" spans="2:9" s="42" customFormat="1" ht="13.5">
      <c r="B203" s="61" t="s">
        <v>72</v>
      </c>
      <c r="C203" s="61" t="s">
        <v>266</v>
      </c>
      <c r="D203" s="6"/>
      <c r="E203" s="6"/>
      <c r="F203" s="6"/>
      <c r="G203" s="6"/>
      <c r="H203" s="6"/>
      <c r="I203" s="15"/>
    </row>
    <row r="204" spans="2:9" s="42" customFormat="1" ht="7.5" customHeight="1">
      <c r="B204" s="6"/>
      <c r="C204" s="6"/>
      <c r="D204" s="6"/>
      <c r="E204" s="6"/>
      <c r="F204" s="6"/>
      <c r="G204" s="6"/>
      <c r="H204" s="6"/>
      <c r="I204" s="15"/>
    </row>
    <row r="205" spans="2:9" s="42" customFormat="1" ht="13.5">
      <c r="B205" s="6"/>
      <c r="C205" s="112" t="s">
        <v>267</v>
      </c>
      <c r="D205" s="106"/>
      <c r="E205" s="106"/>
      <c r="F205" s="106"/>
      <c r="G205" s="106"/>
      <c r="H205" s="106"/>
      <c r="I205" s="15">
        <v>159</v>
      </c>
    </row>
    <row r="206" spans="2:9" s="42" customFormat="1" ht="13.5" customHeight="1" thickBot="1">
      <c r="B206" s="6"/>
      <c r="C206" s="112" t="s">
        <v>319</v>
      </c>
      <c r="D206" s="112"/>
      <c r="E206" s="112"/>
      <c r="F206" s="112"/>
      <c r="G206" s="112"/>
      <c r="H206" s="112"/>
      <c r="I206" s="9">
        <v>1013</v>
      </c>
    </row>
    <row r="207" spans="2:8" s="42" customFormat="1" ht="13.5">
      <c r="B207" s="6"/>
      <c r="C207" s="112"/>
      <c r="D207" s="112"/>
      <c r="E207" s="112"/>
      <c r="F207" s="112"/>
      <c r="G207" s="112"/>
      <c r="H207" s="112"/>
    </row>
    <row r="208" spans="2:9" s="42" customFormat="1" ht="13.5">
      <c r="B208" s="6"/>
      <c r="C208" s="60"/>
      <c r="D208" s="6"/>
      <c r="E208" s="6"/>
      <c r="F208" s="6"/>
      <c r="G208" s="6"/>
      <c r="H208" s="6"/>
      <c r="I208" s="15"/>
    </row>
    <row r="209" spans="2:9" s="42" customFormat="1" ht="7.5" customHeight="1">
      <c r="B209" s="6"/>
      <c r="C209" s="6"/>
      <c r="D209" s="6"/>
      <c r="E209" s="6"/>
      <c r="F209" s="6"/>
      <c r="G209" s="6"/>
      <c r="H209" s="6"/>
      <c r="I209" s="15"/>
    </row>
    <row r="210" spans="1:11" ht="30" customHeight="1">
      <c r="A210" s="4" t="s">
        <v>44</v>
      </c>
      <c r="B210" s="105" t="s">
        <v>114</v>
      </c>
      <c r="C210" s="105"/>
      <c r="D210" s="105"/>
      <c r="E210" s="105"/>
      <c r="F210" s="105"/>
      <c r="G210" s="105"/>
      <c r="H210" s="105"/>
      <c r="I210" s="105"/>
      <c r="J210" s="5"/>
      <c r="K210" s="5"/>
    </row>
    <row r="211" ht="9" customHeight="1"/>
    <row r="212" spans="1:2" ht="15">
      <c r="A212" s="1" t="s">
        <v>45</v>
      </c>
      <c r="B212" s="1" t="s">
        <v>115</v>
      </c>
    </row>
    <row r="213" spans="1:2" ht="7.5" customHeight="1">
      <c r="A213" s="1"/>
      <c r="B213" s="1"/>
    </row>
    <row r="214" spans="1:9" ht="15">
      <c r="A214" s="1"/>
      <c r="B214" s="56" t="s">
        <v>65</v>
      </c>
      <c r="C214" s="117" t="s">
        <v>238</v>
      </c>
      <c r="D214" s="117"/>
      <c r="E214" s="117"/>
      <c r="F214" s="117"/>
      <c r="G214" s="117"/>
      <c r="H214" s="117"/>
      <c r="I214" s="117"/>
    </row>
    <row r="215" spans="1:2" ht="7.5" customHeight="1">
      <c r="A215" s="1"/>
      <c r="B215" s="1"/>
    </row>
    <row r="216" spans="1:9" ht="46.5" customHeight="1">
      <c r="A216" s="1"/>
      <c r="B216" s="112" t="s">
        <v>275</v>
      </c>
      <c r="C216" s="106"/>
      <c r="D216" s="106"/>
      <c r="E216" s="106"/>
      <c r="F216" s="106"/>
      <c r="G216" s="106"/>
      <c r="H216" s="106"/>
      <c r="I216" s="106"/>
    </row>
    <row r="217" spans="1:2" ht="7.5" customHeight="1">
      <c r="A217" s="1"/>
      <c r="B217" s="1"/>
    </row>
    <row r="218" spans="1:9" ht="15">
      <c r="A218" s="1"/>
      <c r="B218" s="106" t="s">
        <v>209</v>
      </c>
      <c r="C218" s="106"/>
      <c r="D218" s="106"/>
      <c r="E218" s="106"/>
      <c r="F218" s="106"/>
      <c r="G218" s="106"/>
      <c r="H218" s="106"/>
      <c r="I218" s="106"/>
    </row>
    <row r="219" spans="1:2" ht="7.5" customHeight="1">
      <c r="A219" s="1"/>
      <c r="B219" s="1"/>
    </row>
    <row r="220" spans="1:9" ht="69.75" customHeight="1">
      <c r="A220" s="1"/>
      <c r="B220" s="112" t="s">
        <v>320</v>
      </c>
      <c r="C220" s="106"/>
      <c r="D220" s="106"/>
      <c r="E220" s="106"/>
      <c r="F220" s="106"/>
      <c r="G220" s="106"/>
      <c r="H220" s="106"/>
      <c r="I220" s="106"/>
    </row>
    <row r="221" spans="1:9" ht="7.5" customHeight="1">
      <c r="A221" s="1"/>
      <c r="B221" s="6"/>
      <c r="C221" s="6"/>
      <c r="D221" s="6"/>
      <c r="E221" s="6"/>
      <c r="F221" s="6"/>
      <c r="G221" s="6"/>
      <c r="H221" s="6"/>
      <c r="I221" s="6"/>
    </row>
    <row r="222" spans="1:9" ht="29.25" customHeight="1">
      <c r="A222" s="1"/>
      <c r="B222" s="112" t="s">
        <v>322</v>
      </c>
      <c r="C222" s="106"/>
      <c r="D222" s="106"/>
      <c r="E222" s="106"/>
      <c r="F222" s="106"/>
      <c r="G222" s="106"/>
      <c r="H222" s="106"/>
      <c r="I222" s="106"/>
    </row>
    <row r="223" spans="1:9" ht="7.5" customHeight="1">
      <c r="A223" s="1"/>
      <c r="B223" s="6"/>
      <c r="C223" s="6"/>
      <c r="D223" s="6"/>
      <c r="E223" s="6"/>
      <c r="F223" s="6"/>
      <c r="G223" s="6"/>
      <c r="H223" s="6"/>
      <c r="I223" s="6"/>
    </row>
    <row r="224" spans="1:9" ht="15">
      <c r="A224" s="1"/>
      <c r="B224" s="56" t="s">
        <v>66</v>
      </c>
      <c r="C224" s="117" t="s">
        <v>239</v>
      </c>
      <c r="D224" s="117"/>
      <c r="E224" s="117"/>
      <c r="F224" s="117"/>
      <c r="G224" s="117"/>
      <c r="H224" s="117"/>
      <c r="I224" s="117"/>
    </row>
    <row r="225" spans="1:9" ht="7.5" customHeight="1">
      <c r="A225" s="1"/>
      <c r="B225" s="6"/>
      <c r="C225" s="6"/>
      <c r="D225" s="6"/>
      <c r="E225" s="6"/>
      <c r="F225" s="6"/>
      <c r="G225" s="6"/>
      <c r="H225" s="6"/>
      <c r="I225" s="6"/>
    </row>
    <row r="226" spans="1:9" ht="55.5" customHeight="1">
      <c r="A226" s="1"/>
      <c r="B226" s="112" t="s">
        <v>307</v>
      </c>
      <c r="C226" s="106"/>
      <c r="D226" s="106"/>
      <c r="E226" s="106"/>
      <c r="F226" s="106"/>
      <c r="G226" s="106"/>
      <c r="H226" s="106"/>
      <c r="I226" s="106"/>
    </row>
    <row r="227" spans="1:9" ht="7.5" customHeight="1">
      <c r="A227" s="1"/>
      <c r="B227" s="6"/>
      <c r="C227" s="6"/>
      <c r="D227" s="6"/>
      <c r="E227" s="6"/>
      <c r="F227" s="6"/>
      <c r="G227" s="6"/>
      <c r="H227" s="6"/>
      <c r="I227" s="6"/>
    </row>
    <row r="228" spans="1:9" ht="15">
      <c r="A228" s="1"/>
      <c r="B228" s="106" t="s">
        <v>209</v>
      </c>
      <c r="C228" s="106"/>
      <c r="D228" s="106"/>
      <c r="E228" s="106"/>
      <c r="F228" s="106"/>
      <c r="G228" s="106"/>
      <c r="H228" s="106"/>
      <c r="I228" s="106"/>
    </row>
    <row r="229" spans="1:9" ht="7.5" customHeight="1">
      <c r="A229" s="1"/>
      <c r="B229" s="6"/>
      <c r="C229" s="6"/>
      <c r="D229" s="6"/>
      <c r="E229" s="6"/>
      <c r="F229" s="6"/>
      <c r="G229" s="6"/>
      <c r="H229" s="6"/>
      <c r="I229" s="6"/>
    </row>
    <row r="230" spans="1:9" ht="15">
      <c r="A230" s="1"/>
      <c r="B230" s="112" t="s">
        <v>276</v>
      </c>
      <c r="C230" s="106"/>
      <c r="D230" s="106"/>
      <c r="E230" s="106"/>
      <c r="F230" s="106"/>
      <c r="G230" s="106"/>
      <c r="H230" s="106"/>
      <c r="I230" s="106"/>
    </row>
    <row r="231" spans="1:9" ht="7.5" customHeight="1">
      <c r="A231" s="1"/>
      <c r="B231" s="6"/>
      <c r="C231" s="6"/>
      <c r="D231" s="6"/>
      <c r="E231" s="6"/>
      <c r="F231" s="6"/>
      <c r="G231" s="6"/>
      <c r="H231" s="6"/>
      <c r="I231" s="6"/>
    </row>
    <row r="232" spans="1:9" ht="69" customHeight="1">
      <c r="A232" s="1"/>
      <c r="B232" s="112" t="s">
        <v>277</v>
      </c>
      <c r="C232" s="106"/>
      <c r="D232" s="106"/>
      <c r="E232" s="106"/>
      <c r="F232" s="106"/>
      <c r="G232" s="106"/>
      <c r="H232" s="106"/>
      <c r="I232" s="106"/>
    </row>
    <row r="233" spans="1:9" ht="7.5" customHeight="1">
      <c r="A233" s="1"/>
      <c r="B233" s="6"/>
      <c r="C233" s="6"/>
      <c r="D233" s="6"/>
      <c r="E233" s="6"/>
      <c r="F233" s="6"/>
      <c r="G233" s="6"/>
      <c r="H233" s="6"/>
      <c r="I233" s="6"/>
    </row>
    <row r="234" spans="1:9" ht="29.25" customHeight="1">
      <c r="A234" s="1"/>
      <c r="B234" s="112" t="s">
        <v>309</v>
      </c>
      <c r="C234" s="106"/>
      <c r="D234" s="106"/>
      <c r="E234" s="106"/>
      <c r="F234" s="106"/>
      <c r="G234" s="106"/>
      <c r="H234" s="106"/>
      <c r="I234" s="106"/>
    </row>
    <row r="235" spans="1:9" ht="9" customHeight="1">
      <c r="A235" s="1"/>
      <c r="B235" s="6"/>
      <c r="C235" s="6"/>
      <c r="D235" s="6"/>
      <c r="E235" s="6"/>
      <c r="F235" s="6"/>
      <c r="G235" s="6"/>
      <c r="H235" s="6"/>
      <c r="I235" s="6"/>
    </row>
    <row r="236" spans="1:11" ht="30" customHeight="1">
      <c r="A236" s="4" t="s">
        <v>46</v>
      </c>
      <c r="B236" s="116" t="s">
        <v>240</v>
      </c>
      <c r="C236" s="106"/>
      <c r="D236" s="106"/>
      <c r="E236" s="106"/>
      <c r="F236" s="106"/>
      <c r="G236" s="106"/>
      <c r="H236" s="106"/>
      <c r="I236" s="106"/>
      <c r="J236" s="6"/>
      <c r="K236" s="6"/>
    </row>
    <row r="237" ht="9" customHeight="1"/>
    <row r="238" spans="2:9" ht="56.25" customHeight="1">
      <c r="B238" s="112" t="s">
        <v>278</v>
      </c>
      <c r="C238" s="106"/>
      <c r="D238" s="106"/>
      <c r="E238" s="106"/>
      <c r="F238" s="106"/>
      <c r="G238" s="106"/>
      <c r="H238" s="106"/>
      <c r="I238" s="106"/>
    </row>
    <row r="239" spans="2:9" ht="7.5" customHeight="1">
      <c r="B239" s="6"/>
      <c r="C239" s="6"/>
      <c r="D239" s="6"/>
      <c r="E239" s="6"/>
      <c r="F239" s="6"/>
      <c r="G239" s="6"/>
      <c r="H239" s="6"/>
      <c r="I239" s="6"/>
    </row>
    <row r="240" spans="2:9" ht="23.25" customHeight="1">
      <c r="B240" s="112" t="s">
        <v>323</v>
      </c>
      <c r="C240" s="106"/>
      <c r="D240" s="106"/>
      <c r="E240" s="106"/>
      <c r="F240" s="106"/>
      <c r="G240" s="106"/>
      <c r="H240" s="106"/>
      <c r="I240" s="106"/>
    </row>
    <row r="241" ht="9" customHeight="1"/>
    <row r="242" spans="2:9" ht="62.25" customHeight="1">
      <c r="B242" s="112" t="s">
        <v>321</v>
      </c>
      <c r="C242" s="106"/>
      <c r="D242" s="106"/>
      <c r="E242" s="106"/>
      <c r="F242" s="106"/>
      <c r="G242" s="106"/>
      <c r="H242" s="106"/>
      <c r="I242" s="106"/>
    </row>
    <row r="243" ht="9" customHeight="1"/>
    <row r="244" spans="2:9" ht="29.25" customHeight="1">
      <c r="B244" s="112" t="s">
        <v>310</v>
      </c>
      <c r="C244" s="106"/>
      <c r="D244" s="106"/>
      <c r="E244" s="106"/>
      <c r="F244" s="106"/>
      <c r="G244" s="106"/>
      <c r="H244" s="106"/>
      <c r="I244" s="106"/>
    </row>
    <row r="245" spans="2:9" ht="9" customHeight="1">
      <c r="B245" s="6"/>
      <c r="C245" s="6"/>
      <c r="D245" s="6"/>
      <c r="E245" s="6"/>
      <c r="F245" s="6"/>
      <c r="G245" s="6"/>
      <c r="H245" s="6"/>
      <c r="I245" s="6"/>
    </row>
    <row r="246" spans="1:2" ht="15">
      <c r="A246" s="1" t="s">
        <v>47</v>
      </c>
      <c r="B246" s="1" t="s">
        <v>241</v>
      </c>
    </row>
    <row r="247" ht="6.75" customHeight="1"/>
    <row r="248" spans="2:9" ht="47.25" customHeight="1">
      <c r="B248" s="112" t="s">
        <v>308</v>
      </c>
      <c r="C248" s="106"/>
      <c r="D248" s="106"/>
      <c r="E248" s="106"/>
      <c r="F248" s="106"/>
      <c r="G248" s="106"/>
      <c r="H248" s="106"/>
      <c r="I248" s="106"/>
    </row>
    <row r="249" ht="6.75" customHeight="1"/>
    <row r="250" spans="1:11" ht="15">
      <c r="A250" s="4" t="s">
        <v>48</v>
      </c>
      <c r="B250" s="116" t="s">
        <v>131</v>
      </c>
      <c r="C250" s="106"/>
      <c r="D250" s="106"/>
      <c r="E250" s="106"/>
      <c r="F250" s="106"/>
      <c r="G250" s="106"/>
      <c r="H250" s="106"/>
      <c r="I250" s="106"/>
      <c r="J250" s="6"/>
      <c r="K250" s="6"/>
    </row>
    <row r="251" ht="9" customHeight="1"/>
    <row r="252" spans="2:11" ht="13.5">
      <c r="B252" s="106" t="s">
        <v>82</v>
      </c>
      <c r="C252" s="106"/>
      <c r="D252" s="106"/>
      <c r="E252" s="106"/>
      <c r="F252" s="106"/>
      <c r="G252" s="106"/>
      <c r="H252" s="106"/>
      <c r="I252" s="106"/>
      <c r="J252" s="6"/>
      <c r="K252" s="6"/>
    </row>
    <row r="253" ht="6.75" customHeight="1"/>
    <row r="254" spans="1:2" ht="15">
      <c r="A254" s="1" t="s">
        <v>49</v>
      </c>
      <c r="B254" s="1" t="s">
        <v>17</v>
      </c>
    </row>
    <row r="255" ht="9" customHeight="1"/>
    <row r="256" spans="8:9" ht="13.5">
      <c r="H256" s="12" t="s">
        <v>213</v>
      </c>
      <c r="I256" s="12"/>
    </row>
    <row r="257" spans="8:9" ht="13.5">
      <c r="H257" s="12" t="s">
        <v>84</v>
      </c>
      <c r="I257" s="12" t="s">
        <v>214</v>
      </c>
    </row>
    <row r="258" spans="8:9" ht="13.5">
      <c r="H258" s="12" t="s">
        <v>219</v>
      </c>
      <c r="I258" s="12" t="str">
        <f>+H258</f>
        <v>31.8.2007</v>
      </c>
    </row>
    <row r="259" spans="8:9" ht="13.5">
      <c r="H259" s="12" t="s">
        <v>13</v>
      </c>
      <c r="I259" s="12" t="s">
        <v>13</v>
      </c>
    </row>
    <row r="260" spans="8:9" ht="6.75" customHeight="1">
      <c r="H260" s="12"/>
      <c r="I260" s="12"/>
    </row>
    <row r="261" spans="2:9" ht="13.5">
      <c r="B261" s="11" t="s">
        <v>165</v>
      </c>
      <c r="H261" s="12"/>
      <c r="I261" s="12"/>
    </row>
    <row r="262" spans="2:9" ht="13.5">
      <c r="B262" s="11" t="s">
        <v>50</v>
      </c>
      <c r="H262" s="19">
        <v>3617</v>
      </c>
      <c r="I262" s="19">
        <v>12621</v>
      </c>
    </row>
    <row r="263" spans="2:9" ht="13.5">
      <c r="B263" s="11" t="s">
        <v>199</v>
      </c>
      <c r="H263" s="55">
        <v>0</v>
      </c>
      <c r="I263" s="18">
        <v>9</v>
      </c>
    </row>
    <row r="264" spans="8:9" ht="13.5">
      <c r="H264" s="19">
        <f>SUM(H262:H263)</f>
        <v>3617</v>
      </c>
      <c r="I264" s="19">
        <f>SUM(I262:I263)</f>
        <v>12630</v>
      </c>
    </row>
    <row r="265" spans="2:9" ht="13.5">
      <c r="B265" s="11" t="s">
        <v>6</v>
      </c>
      <c r="H265" s="20">
        <v>-108</v>
      </c>
      <c r="I265" s="20">
        <v>-242</v>
      </c>
    </row>
    <row r="266" spans="8:9" ht="14.25" thickBot="1">
      <c r="H266" s="26">
        <f>SUM(H264:H265)</f>
        <v>3509</v>
      </c>
      <c r="I266" s="26">
        <f>SUM(I264:I265)</f>
        <v>12388</v>
      </c>
    </row>
    <row r="267" ht="9" customHeight="1">
      <c r="I267" s="19"/>
    </row>
    <row r="268" spans="2:11" ht="47.25" customHeight="1">
      <c r="B268" s="106" t="s">
        <v>242</v>
      </c>
      <c r="C268" s="106"/>
      <c r="D268" s="106"/>
      <c r="E268" s="106"/>
      <c r="F268" s="106"/>
      <c r="G268" s="106"/>
      <c r="H268" s="106"/>
      <c r="I268" s="106"/>
      <c r="J268" s="6"/>
      <c r="K268" s="6"/>
    </row>
    <row r="269" ht="9" customHeight="1">
      <c r="I269" s="19"/>
    </row>
    <row r="270" spans="1:2" ht="15">
      <c r="A270" s="1" t="s">
        <v>51</v>
      </c>
      <c r="B270" s="1" t="s">
        <v>116</v>
      </c>
    </row>
    <row r="271" ht="9" customHeight="1"/>
    <row r="272" spans="2:11" ht="13.5">
      <c r="B272" s="106" t="s">
        <v>243</v>
      </c>
      <c r="C272" s="106"/>
      <c r="D272" s="106"/>
      <c r="E272" s="106"/>
      <c r="F272" s="106"/>
      <c r="G272" s="106"/>
      <c r="H272" s="106"/>
      <c r="I272" s="106"/>
      <c r="J272" s="6"/>
      <c r="K272" s="6"/>
    </row>
    <row r="273" ht="9" customHeight="1"/>
    <row r="274" spans="1:2" ht="15">
      <c r="A274" s="1" t="s">
        <v>52</v>
      </c>
      <c r="B274" s="1" t="s">
        <v>117</v>
      </c>
    </row>
    <row r="275" ht="9" customHeight="1"/>
    <row r="276" spans="2:3" ht="13.5">
      <c r="B276" s="11" t="s">
        <v>34</v>
      </c>
      <c r="C276" s="11" t="s">
        <v>53</v>
      </c>
    </row>
    <row r="277" spans="8:9" ht="13.5">
      <c r="H277" s="12" t="s">
        <v>213</v>
      </c>
      <c r="I277" s="12"/>
    </row>
    <row r="278" spans="8:9" ht="13.5">
      <c r="H278" s="12" t="s">
        <v>84</v>
      </c>
      <c r="I278" s="12" t="s">
        <v>214</v>
      </c>
    </row>
    <row r="279" spans="8:9" ht="13.5">
      <c r="H279" s="12" t="s">
        <v>219</v>
      </c>
      <c r="I279" s="12" t="str">
        <f>+H279</f>
        <v>31.8.2007</v>
      </c>
    </row>
    <row r="280" spans="8:9" ht="13.5">
      <c r="H280" s="12" t="s">
        <v>13</v>
      </c>
      <c r="I280" s="12" t="s">
        <v>13</v>
      </c>
    </row>
    <row r="281" spans="8:9" ht="9.75" customHeight="1">
      <c r="H281" s="12"/>
      <c r="I281" s="12"/>
    </row>
    <row r="282" spans="3:9" ht="14.25" thickBot="1">
      <c r="C282" s="11" t="s">
        <v>54</v>
      </c>
      <c r="H282" s="45">
        <v>0</v>
      </c>
      <c r="I282" s="45">
        <v>0</v>
      </c>
    </row>
    <row r="283" ht="9" customHeight="1"/>
    <row r="284" spans="3:9" ht="14.25" thickBot="1">
      <c r="C284" s="11" t="s">
        <v>55</v>
      </c>
      <c r="H284" s="45">
        <v>2829</v>
      </c>
      <c r="I284" s="45">
        <v>5214</v>
      </c>
    </row>
    <row r="285" spans="8:9" ht="9" customHeight="1">
      <c r="H285" s="25"/>
      <c r="I285" s="25"/>
    </row>
    <row r="286" spans="3:9" ht="14.25" thickBot="1">
      <c r="C286" s="11" t="s">
        <v>81</v>
      </c>
      <c r="H286" s="45">
        <v>1736</v>
      </c>
      <c r="I286" s="45">
        <v>3293</v>
      </c>
    </row>
    <row r="287" spans="8:9" ht="9" customHeight="1">
      <c r="H287" s="21"/>
      <c r="I287" s="21"/>
    </row>
    <row r="288" ht="9" customHeight="1"/>
    <row r="289" spans="2:3" ht="13.5">
      <c r="B289" s="11" t="s">
        <v>35</v>
      </c>
      <c r="C289" s="11" t="s">
        <v>244</v>
      </c>
    </row>
    <row r="290" ht="13.5">
      <c r="I290" s="12" t="s">
        <v>13</v>
      </c>
    </row>
    <row r="291" ht="9" customHeight="1"/>
    <row r="292" spans="3:9" ht="14.25" thickBot="1">
      <c r="C292" s="11" t="s">
        <v>56</v>
      </c>
      <c r="I292" s="35">
        <v>18269</v>
      </c>
    </row>
    <row r="293" ht="9" customHeight="1"/>
    <row r="294" spans="3:9" ht="14.25" thickBot="1">
      <c r="C294" s="11" t="s">
        <v>57</v>
      </c>
      <c r="I294" s="35">
        <v>18269</v>
      </c>
    </row>
    <row r="295" ht="9" customHeight="1"/>
    <row r="296" spans="3:9" ht="14.25" thickBot="1">
      <c r="C296" s="11" t="s">
        <v>58</v>
      </c>
      <c r="I296" s="35">
        <v>33672</v>
      </c>
    </row>
    <row r="297" ht="9" customHeight="1"/>
    <row r="298" spans="1:2" ht="15">
      <c r="A298" s="1" t="s">
        <v>59</v>
      </c>
      <c r="B298" s="1" t="s">
        <v>118</v>
      </c>
    </row>
    <row r="299" ht="9" customHeight="1"/>
    <row r="300" spans="2:11" ht="95.25" customHeight="1">
      <c r="B300" s="106" t="s">
        <v>211</v>
      </c>
      <c r="C300" s="106"/>
      <c r="D300" s="106"/>
      <c r="E300" s="106"/>
      <c r="F300" s="106"/>
      <c r="G300" s="106"/>
      <c r="H300" s="106"/>
      <c r="I300" s="106"/>
      <c r="J300" s="6"/>
      <c r="K300" s="6"/>
    </row>
    <row r="301" spans="2:11" ht="9" customHeight="1">
      <c r="B301" s="6"/>
      <c r="C301" s="6"/>
      <c r="D301" s="6"/>
      <c r="E301" s="6"/>
      <c r="F301" s="6"/>
      <c r="G301" s="6"/>
      <c r="H301" s="6"/>
      <c r="I301" s="6"/>
      <c r="J301" s="6"/>
      <c r="K301" s="6"/>
    </row>
    <row r="302" spans="2:11" ht="27.75" customHeight="1">
      <c r="B302" s="106" t="s">
        <v>166</v>
      </c>
      <c r="C302" s="106"/>
      <c r="D302" s="106"/>
      <c r="E302" s="106"/>
      <c r="F302" s="106"/>
      <c r="G302" s="106"/>
      <c r="H302" s="106"/>
      <c r="I302" s="106"/>
      <c r="J302" s="6"/>
      <c r="K302" s="6"/>
    </row>
    <row r="303" spans="2:11" ht="9" customHeight="1">
      <c r="B303" s="6"/>
      <c r="C303" s="6"/>
      <c r="D303" s="6"/>
      <c r="E303" s="6"/>
      <c r="F303" s="6"/>
      <c r="G303" s="6"/>
      <c r="H303" s="6"/>
      <c r="I303" s="6"/>
      <c r="J303" s="6"/>
      <c r="K303" s="6"/>
    </row>
    <row r="304" spans="2:11" ht="42" customHeight="1">
      <c r="B304" s="106" t="s">
        <v>205</v>
      </c>
      <c r="C304" s="106"/>
      <c r="D304" s="106"/>
      <c r="E304" s="106"/>
      <c r="F304" s="106"/>
      <c r="G304" s="106"/>
      <c r="H304" s="106"/>
      <c r="I304" s="106"/>
      <c r="J304" s="6"/>
      <c r="K304" s="6"/>
    </row>
    <row r="305" spans="2:11" ht="9" customHeight="1">
      <c r="B305" s="6"/>
      <c r="C305" s="6"/>
      <c r="D305" s="6"/>
      <c r="E305" s="6"/>
      <c r="F305" s="6"/>
      <c r="G305" s="6"/>
      <c r="H305" s="6"/>
      <c r="I305" s="6"/>
      <c r="J305" s="6"/>
      <c r="K305" s="6"/>
    </row>
    <row r="306" spans="2:11" ht="27.75" customHeight="1">
      <c r="B306" s="106" t="s">
        <v>187</v>
      </c>
      <c r="C306" s="106"/>
      <c r="D306" s="106"/>
      <c r="E306" s="106"/>
      <c r="F306" s="106"/>
      <c r="G306" s="106"/>
      <c r="H306" s="106"/>
      <c r="I306" s="106"/>
      <c r="J306" s="6"/>
      <c r="K306" s="6"/>
    </row>
    <row r="307" spans="2:11" ht="9" customHeight="1">
      <c r="B307" s="6"/>
      <c r="C307" s="6"/>
      <c r="D307" s="6"/>
      <c r="E307" s="6"/>
      <c r="F307" s="6"/>
      <c r="G307" s="6"/>
      <c r="H307" s="6"/>
      <c r="I307" s="6"/>
      <c r="J307" s="6"/>
      <c r="K307" s="6"/>
    </row>
    <row r="308" spans="2:11" ht="27.75" customHeight="1">
      <c r="B308" s="106" t="s">
        <v>245</v>
      </c>
      <c r="C308" s="106"/>
      <c r="D308" s="106"/>
      <c r="E308" s="106"/>
      <c r="F308" s="106"/>
      <c r="G308" s="106"/>
      <c r="H308" s="106"/>
      <c r="I308" s="106"/>
      <c r="J308" s="6"/>
      <c r="K308" s="6"/>
    </row>
    <row r="309" spans="2:9" ht="9" customHeight="1">
      <c r="B309" s="46"/>
      <c r="C309" s="46"/>
      <c r="D309" s="46"/>
      <c r="E309" s="46"/>
      <c r="F309" s="46"/>
      <c r="G309" s="46"/>
      <c r="H309" s="46"/>
      <c r="I309" s="46"/>
    </row>
    <row r="310" spans="1:2" ht="15">
      <c r="A310" s="1" t="s">
        <v>60</v>
      </c>
      <c r="B310" s="1" t="s">
        <v>119</v>
      </c>
    </row>
    <row r="311" ht="9" customHeight="1"/>
    <row r="312" spans="2:11" ht="13.5" customHeight="1">
      <c r="B312" s="106" t="s">
        <v>246</v>
      </c>
      <c r="C312" s="106"/>
      <c r="D312" s="106"/>
      <c r="E312" s="106"/>
      <c r="F312" s="106"/>
      <c r="G312" s="106"/>
      <c r="H312" s="106"/>
      <c r="I312" s="106"/>
      <c r="J312" s="6"/>
      <c r="K312" s="6"/>
    </row>
    <row r="313" ht="9" customHeight="1"/>
    <row r="314" spans="1:2" ht="15">
      <c r="A314" s="1" t="s">
        <v>61</v>
      </c>
      <c r="B314" s="1" t="s">
        <v>120</v>
      </c>
    </row>
    <row r="315" spans="1:2" ht="9" customHeight="1">
      <c r="A315" s="1"/>
      <c r="B315" s="1"/>
    </row>
    <row r="316" spans="2:9" ht="13.5" customHeight="1">
      <c r="B316" s="106" t="s">
        <v>62</v>
      </c>
      <c r="C316" s="106"/>
      <c r="D316" s="106"/>
      <c r="E316" s="106"/>
      <c r="F316" s="106"/>
      <c r="G316" s="106"/>
      <c r="H316" s="106"/>
      <c r="I316" s="106"/>
    </row>
    <row r="317" ht="9" customHeight="1"/>
    <row r="318" spans="1:2" ht="15">
      <c r="A318" s="1" t="s">
        <v>63</v>
      </c>
      <c r="B318" s="1" t="s">
        <v>121</v>
      </c>
    </row>
    <row r="319" ht="9" customHeight="1"/>
    <row r="320" spans="2:9" ht="27.75" customHeight="1">
      <c r="B320" s="106" t="s">
        <v>181</v>
      </c>
      <c r="C320" s="106"/>
      <c r="D320" s="106"/>
      <c r="E320" s="106"/>
      <c r="F320" s="106"/>
      <c r="G320" s="106"/>
      <c r="H320" s="106"/>
      <c r="I320" s="106"/>
    </row>
    <row r="321" ht="9" customHeight="1"/>
    <row r="322" spans="1:2" ht="15">
      <c r="A322" s="1" t="s">
        <v>64</v>
      </c>
      <c r="B322" s="1" t="s">
        <v>122</v>
      </c>
    </row>
    <row r="323" spans="1:2" ht="9" customHeight="1">
      <c r="A323" s="1"/>
      <c r="B323" s="1"/>
    </row>
    <row r="324" spans="1:9" ht="45.75" customHeight="1">
      <c r="A324" s="1"/>
      <c r="B324" s="47" t="s">
        <v>34</v>
      </c>
      <c r="C324" s="106" t="s">
        <v>247</v>
      </c>
      <c r="D324" s="106"/>
      <c r="E324" s="106"/>
      <c r="F324" s="106"/>
      <c r="G324" s="106"/>
      <c r="H324" s="106"/>
      <c r="I324" s="106"/>
    </row>
    <row r="325" spans="1:2" ht="9" customHeight="1">
      <c r="A325" s="1"/>
      <c r="B325" s="1"/>
    </row>
    <row r="326" spans="1:9" ht="27.75" customHeight="1">
      <c r="A326" s="1"/>
      <c r="B326" s="1"/>
      <c r="C326" s="106" t="s">
        <v>248</v>
      </c>
      <c r="D326" s="106"/>
      <c r="E326" s="106"/>
      <c r="F326" s="106"/>
      <c r="G326" s="106"/>
      <c r="H326" s="106"/>
      <c r="I326" s="106"/>
    </row>
    <row r="327" spans="1:2" ht="9" customHeight="1">
      <c r="A327" s="1"/>
      <c r="B327" s="1"/>
    </row>
    <row r="328" spans="1:9" ht="15" customHeight="1">
      <c r="A328" s="1"/>
      <c r="B328" s="11" t="s">
        <v>35</v>
      </c>
      <c r="C328" s="106" t="s">
        <v>249</v>
      </c>
      <c r="D328" s="106"/>
      <c r="E328" s="106"/>
      <c r="F328" s="106"/>
      <c r="G328" s="106"/>
      <c r="H328" s="106"/>
      <c r="I328" s="106"/>
    </row>
    <row r="329" spans="1:9" ht="9" customHeight="1">
      <c r="A329" s="1"/>
      <c r="C329" s="6"/>
      <c r="D329" s="6"/>
      <c r="E329" s="6"/>
      <c r="F329" s="6"/>
      <c r="G329" s="6"/>
      <c r="H329" s="6"/>
      <c r="I329" s="6"/>
    </row>
    <row r="330" spans="1:9" ht="15">
      <c r="A330" s="1"/>
      <c r="C330" s="82" t="s">
        <v>123</v>
      </c>
      <c r="D330" s="82"/>
      <c r="G330" s="48" t="s">
        <v>124</v>
      </c>
      <c r="H330" s="48" t="s">
        <v>125</v>
      </c>
      <c r="I330" s="48" t="s">
        <v>132</v>
      </c>
    </row>
    <row r="331" spans="1:9" ht="15">
      <c r="A331" s="1"/>
      <c r="G331" s="13" t="s">
        <v>126</v>
      </c>
      <c r="H331" s="13" t="s">
        <v>126</v>
      </c>
      <c r="I331" s="13" t="s">
        <v>126</v>
      </c>
    </row>
    <row r="332" spans="1:9" ht="15">
      <c r="A332" s="1"/>
      <c r="C332" s="106" t="s">
        <v>127</v>
      </c>
      <c r="D332" s="106"/>
      <c r="G332" s="49">
        <v>15</v>
      </c>
      <c r="H332" s="49">
        <v>27</v>
      </c>
      <c r="I332" s="49">
        <v>10.95</v>
      </c>
    </row>
    <row r="333" spans="1:9" ht="15">
      <c r="A333" s="1"/>
      <c r="C333" s="106" t="s">
        <v>128</v>
      </c>
      <c r="D333" s="106"/>
      <c r="G333" s="49">
        <v>22</v>
      </c>
      <c r="H333" s="49">
        <v>27</v>
      </c>
      <c r="I333" s="49">
        <v>16.06</v>
      </c>
    </row>
    <row r="334" spans="1:9" ht="15.75" thickBot="1">
      <c r="A334" s="1"/>
      <c r="C334" s="6"/>
      <c r="D334" s="6"/>
      <c r="G334" s="51">
        <f>SUM(G332:G333)</f>
        <v>37</v>
      </c>
      <c r="H334" s="51">
        <v>27</v>
      </c>
      <c r="I334" s="51">
        <f>SUM(I332:I333)</f>
        <v>27.009999999999998</v>
      </c>
    </row>
    <row r="335" spans="1:9" ht="9" customHeight="1">
      <c r="A335" s="1"/>
      <c r="B335" s="1"/>
      <c r="C335" s="81"/>
      <c r="D335" s="81"/>
      <c r="E335" s="25"/>
      <c r="F335" s="25"/>
      <c r="G335" s="49"/>
      <c r="H335" s="49"/>
      <c r="I335" s="49"/>
    </row>
    <row r="336" spans="1:9" ht="15" customHeight="1">
      <c r="A336" s="1"/>
      <c r="B336" s="11" t="s">
        <v>188</v>
      </c>
      <c r="C336" s="106" t="s">
        <v>182</v>
      </c>
      <c r="D336" s="106"/>
      <c r="E336" s="106"/>
      <c r="F336" s="106"/>
      <c r="G336" s="106"/>
      <c r="H336" s="106"/>
      <c r="I336" s="106"/>
    </row>
    <row r="337" spans="1:2" ht="9" customHeight="1">
      <c r="A337" s="1"/>
      <c r="B337" s="1"/>
    </row>
    <row r="338" spans="1:9" ht="15">
      <c r="A338" s="1"/>
      <c r="B338" s="1"/>
      <c r="C338" s="82" t="s">
        <v>123</v>
      </c>
      <c r="D338" s="82"/>
      <c r="G338" s="48" t="s">
        <v>124</v>
      </c>
      <c r="H338" s="48" t="s">
        <v>125</v>
      </c>
      <c r="I338" s="48" t="s">
        <v>132</v>
      </c>
    </row>
    <row r="339" spans="1:9" ht="15">
      <c r="A339" s="1"/>
      <c r="B339" s="1"/>
      <c r="G339" s="13" t="s">
        <v>126</v>
      </c>
      <c r="H339" s="13" t="s">
        <v>126</v>
      </c>
      <c r="I339" s="13" t="s">
        <v>126</v>
      </c>
    </row>
    <row r="340" spans="1:9" ht="15">
      <c r="A340" s="1"/>
      <c r="B340" s="1"/>
      <c r="C340" s="106" t="s">
        <v>127</v>
      </c>
      <c r="D340" s="106"/>
      <c r="G340" s="50">
        <v>15</v>
      </c>
      <c r="H340" s="50">
        <v>28</v>
      </c>
      <c r="I340" s="50">
        <v>10.8</v>
      </c>
    </row>
    <row r="341" spans="1:9" ht="15">
      <c r="A341" s="1"/>
      <c r="B341" s="1"/>
      <c r="C341" s="106" t="s">
        <v>128</v>
      </c>
      <c r="D341" s="106"/>
      <c r="G341" s="13">
        <v>15</v>
      </c>
      <c r="H341" s="50">
        <v>28</v>
      </c>
      <c r="I341" s="13">
        <v>10.8</v>
      </c>
    </row>
    <row r="342" spans="1:9" ht="15.75" thickBot="1">
      <c r="A342" s="1"/>
      <c r="B342" s="1"/>
      <c r="G342" s="51">
        <f>SUM(G340:G341)</f>
        <v>30</v>
      </c>
      <c r="H342" s="51">
        <v>28</v>
      </c>
      <c r="I342" s="51">
        <f>SUM(I340:I341)</f>
        <v>21.6</v>
      </c>
    </row>
    <row r="343" ht="9" customHeight="1">
      <c r="I343" s="52"/>
    </row>
    <row r="344" spans="1:2" ht="15">
      <c r="A344" s="1" t="s">
        <v>67</v>
      </c>
      <c r="B344" s="1" t="s">
        <v>129</v>
      </c>
    </row>
    <row r="345" ht="9" customHeight="1"/>
    <row r="346" ht="13.5">
      <c r="B346" s="11" t="s">
        <v>207</v>
      </c>
    </row>
    <row r="347" ht="9" customHeight="1"/>
    <row r="348" spans="6:10" ht="13.5">
      <c r="F348" s="80" t="s">
        <v>250</v>
      </c>
      <c r="G348" s="80"/>
      <c r="H348" s="80" t="s">
        <v>251</v>
      </c>
      <c r="I348" s="80"/>
      <c r="J348" s="33"/>
    </row>
    <row r="349" spans="6:9" ht="13.5">
      <c r="F349" s="12" t="s">
        <v>219</v>
      </c>
      <c r="G349" s="12" t="s">
        <v>170</v>
      </c>
      <c r="H349" s="12" t="str">
        <f>+F349</f>
        <v>31.8.2007</v>
      </c>
      <c r="I349" s="12" t="str">
        <f>+G349</f>
        <v>31.8.2006</v>
      </c>
    </row>
    <row r="350" spans="2:9" ht="13.5">
      <c r="B350" s="11" t="s">
        <v>68</v>
      </c>
      <c r="F350" s="34"/>
      <c r="G350" s="34"/>
      <c r="H350" s="34"/>
      <c r="I350" s="34"/>
    </row>
    <row r="351" spans="6:9" ht="9" customHeight="1">
      <c r="F351" s="34"/>
      <c r="G351" s="34"/>
      <c r="H351" s="34"/>
      <c r="I351" s="34"/>
    </row>
    <row r="352" ht="13.5">
      <c r="B352" s="11" t="s">
        <v>159</v>
      </c>
    </row>
    <row r="353" spans="2:9" ht="14.25" thickBot="1">
      <c r="B353" s="11" t="s">
        <v>197</v>
      </c>
      <c r="F353" s="35">
        <f>'Income Statement'!F24</f>
        <v>15041</v>
      </c>
      <c r="G353" s="35">
        <f>'Income Statement'!G24</f>
        <v>4450</v>
      </c>
      <c r="H353" s="35">
        <f>'Income Statement'!H24</f>
        <v>40664</v>
      </c>
      <c r="I353" s="35">
        <f>'Income Statement'!I24</f>
        <v>22496</v>
      </c>
    </row>
    <row r="354" spans="6:9" ht="9" customHeight="1">
      <c r="F354" s="19"/>
      <c r="G354" s="19"/>
      <c r="H354" s="19"/>
      <c r="I354" s="19"/>
    </row>
    <row r="355" spans="2:9" ht="30.75" customHeight="1" thickBot="1">
      <c r="B355" s="119" t="s">
        <v>204</v>
      </c>
      <c r="C355" s="119"/>
      <c r="D355" s="119"/>
      <c r="E355" s="119"/>
      <c r="F355" s="35">
        <v>91363</v>
      </c>
      <c r="G355" s="9">
        <v>91363</v>
      </c>
      <c r="H355" s="35">
        <v>91363</v>
      </c>
      <c r="I355" s="9">
        <v>91310</v>
      </c>
    </row>
    <row r="356" spans="6:9" ht="9" customHeight="1">
      <c r="F356" s="19"/>
      <c r="G356" s="19"/>
      <c r="H356" s="19"/>
      <c r="I356" s="19"/>
    </row>
    <row r="357" spans="2:9" ht="14.25" thickBot="1">
      <c r="B357" s="11" t="s">
        <v>69</v>
      </c>
      <c r="F357" s="53">
        <f>+F353/F355*100</f>
        <v>16.462900736622046</v>
      </c>
      <c r="G357" s="53">
        <f>+G353/G355*100</f>
        <v>4.870680691308298</v>
      </c>
      <c r="H357" s="53">
        <f>+H353/H355*100</f>
        <v>44.50817070367654</v>
      </c>
      <c r="I357" s="53">
        <f>+I353/I355*100</f>
        <v>24.63695104588764</v>
      </c>
    </row>
    <row r="358" ht="9" customHeight="1">
      <c r="J358" s="19"/>
    </row>
    <row r="359" ht="9" customHeight="1"/>
    <row r="360" ht="9" customHeight="1"/>
    <row r="361" ht="9" customHeight="1"/>
    <row r="362" ht="9" customHeight="1"/>
    <row r="363" ht="13.5">
      <c r="B363" s="11" t="s">
        <v>73</v>
      </c>
    </row>
    <row r="367" ht="13.5">
      <c r="B367" s="11" t="s">
        <v>74</v>
      </c>
    </row>
    <row r="368" ht="13.5">
      <c r="B368" s="11" t="s">
        <v>75</v>
      </c>
    </row>
    <row r="369" ht="13.5">
      <c r="B369" s="54" t="s">
        <v>252</v>
      </c>
    </row>
  </sheetData>
  <sheetProtection/>
  <mergeCells count="141">
    <mergeCell ref="H179:I179"/>
    <mergeCell ref="B222:I222"/>
    <mergeCell ref="B216:I216"/>
    <mergeCell ref="C182:H182"/>
    <mergeCell ref="C205:H205"/>
    <mergeCell ref="C201:H201"/>
    <mergeCell ref="B355:E355"/>
    <mergeCell ref="C333:D333"/>
    <mergeCell ref="B234:I234"/>
    <mergeCell ref="C336:I336"/>
    <mergeCell ref="C324:I324"/>
    <mergeCell ref="B268:I268"/>
    <mergeCell ref="B248:I248"/>
    <mergeCell ref="B242:I242"/>
    <mergeCell ref="B238:I238"/>
    <mergeCell ref="B272:I272"/>
    <mergeCell ref="B226:I226"/>
    <mergeCell ref="B228:I228"/>
    <mergeCell ref="B250:I250"/>
    <mergeCell ref="B240:I240"/>
    <mergeCell ref="B230:I230"/>
    <mergeCell ref="B252:I252"/>
    <mergeCell ref="B312:I312"/>
    <mergeCell ref="C332:D332"/>
    <mergeCell ref="C328:I328"/>
    <mergeCell ref="C330:D330"/>
    <mergeCell ref="C186:H186"/>
    <mergeCell ref="C189:H189"/>
    <mergeCell ref="C190:H190"/>
    <mergeCell ref="C224:I224"/>
    <mergeCell ref="C188:H188"/>
    <mergeCell ref="C193:H193"/>
    <mergeCell ref="B220:I220"/>
    <mergeCell ref="C214:I214"/>
    <mergeCell ref="C191:H191"/>
    <mergeCell ref="H197:I197"/>
    <mergeCell ref="B244:I244"/>
    <mergeCell ref="B232:I232"/>
    <mergeCell ref="B236:I236"/>
    <mergeCell ref="B210:I210"/>
    <mergeCell ref="B14:I14"/>
    <mergeCell ref="B104:I104"/>
    <mergeCell ref="B136:I136"/>
    <mergeCell ref="B131:D131"/>
    <mergeCell ref="B106:I106"/>
    <mergeCell ref="B122:D122"/>
    <mergeCell ref="F118:G118"/>
    <mergeCell ref="C28:I28"/>
    <mergeCell ref="C30:I30"/>
    <mergeCell ref="B38:I38"/>
    <mergeCell ref="B12:I12"/>
    <mergeCell ref="C47:E47"/>
    <mergeCell ref="B40:I40"/>
    <mergeCell ref="F46:G46"/>
    <mergeCell ref="C44:I44"/>
    <mergeCell ref="C26:I26"/>
    <mergeCell ref="C18:I18"/>
    <mergeCell ref="B20:I20"/>
    <mergeCell ref="C34:I34"/>
    <mergeCell ref="B36:I36"/>
    <mergeCell ref="B144:I144"/>
    <mergeCell ref="B148:I148"/>
    <mergeCell ref="F67:G67"/>
    <mergeCell ref="C68:E68"/>
    <mergeCell ref="B172:I172"/>
    <mergeCell ref="B158:I158"/>
    <mergeCell ref="B164:I164"/>
    <mergeCell ref="B153:H153"/>
    <mergeCell ref="B6:I6"/>
    <mergeCell ref="B121:D121"/>
    <mergeCell ref="B108:I108"/>
    <mergeCell ref="B100:I100"/>
    <mergeCell ref="B115:E115"/>
    <mergeCell ref="B10:I10"/>
    <mergeCell ref="C51:E51"/>
    <mergeCell ref="C52:E52"/>
    <mergeCell ref="C24:I24"/>
    <mergeCell ref="B22:I22"/>
    <mergeCell ref="C42:I42"/>
    <mergeCell ref="F57:G57"/>
    <mergeCell ref="C50:E50"/>
    <mergeCell ref="C65:I65"/>
    <mergeCell ref="C62:E62"/>
    <mergeCell ref="C58:E58"/>
    <mergeCell ref="C61:E61"/>
    <mergeCell ref="C53:E53"/>
    <mergeCell ref="C55:I55"/>
    <mergeCell ref="B124:D124"/>
    <mergeCell ref="B123:D123"/>
    <mergeCell ref="B110:I110"/>
    <mergeCell ref="H118:I118"/>
    <mergeCell ref="B114:D114"/>
    <mergeCell ref="C71:E71"/>
    <mergeCell ref="C72:E72"/>
    <mergeCell ref="C73:E73"/>
    <mergeCell ref="C89:E89"/>
    <mergeCell ref="C75:I75"/>
    <mergeCell ref="C326:I326"/>
    <mergeCell ref="B16:I16"/>
    <mergeCell ref="B140:I140"/>
    <mergeCell ref="B132:D132"/>
    <mergeCell ref="B218:I218"/>
    <mergeCell ref="C184:H184"/>
    <mergeCell ref="C185:H185"/>
    <mergeCell ref="B152:H152"/>
    <mergeCell ref="C63:E63"/>
    <mergeCell ref="B127:D127"/>
    <mergeCell ref="H348:I348"/>
    <mergeCell ref="B300:I300"/>
    <mergeCell ref="F348:G348"/>
    <mergeCell ref="B304:I304"/>
    <mergeCell ref="C341:D341"/>
    <mergeCell ref="C335:D335"/>
    <mergeCell ref="C340:D340"/>
    <mergeCell ref="B320:I320"/>
    <mergeCell ref="C338:D338"/>
    <mergeCell ref="B306:I306"/>
    <mergeCell ref="C78:E78"/>
    <mergeCell ref="G77:H77"/>
    <mergeCell ref="C194:H194"/>
    <mergeCell ref="C206:H207"/>
    <mergeCell ref="C90:E90"/>
    <mergeCell ref="C92:I92"/>
    <mergeCell ref="C94:E94"/>
    <mergeCell ref="C95:E95"/>
    <mergeCell ref="C96:E96"/>
    <mergeCell ref="C81:E81"/>
    <mergeCell ref="B316:I316"/>
    <mergeCell ref="B130:D130"/>
    <mergeCell ref="B128:D128"/>
    <mergeCell ref="B168:I168"/>
    <mergeCell ref="B150:H150"/>
    <mergeCell ref="B302:I302"/>
    <mergeCell ref="B308:I308"/>
    <mergeCell ref="B178:I178"/>
    <mergeCell ref="B176:I176"/>
    <mergeCell ref="B162:I162"/>
    <mergeCell ref="C82:E82"/>
    <mergeCell ref="C83:E84"/>
    <mergeCell ref="C86:I86"/>
    <mergeCell ref="C88:E88"/>
  </mergeCells>
  <printOptions/>
  <pageMargins left="0.984251968503937" right="0" top="0.393700787401575" bottom="0.196850393700787" header="0" footer="0.118110236220472"/>
  <pageSetup firstPageNumber="5" useFirstPageNumber="1" horizontalDpi="300" verticalDpi="300" orientation="portrait" paperSize="9" scale="82" r:id="rId1"/>
  <headerFooter alignWithMargins="0">
    <oddFooter>&amp;C&amp;P</oddFooter>
  </headerFooter>
  <rowBreaks count="7" manualBreakCount="7">
    <brk id="31" max="8" man="1"/>
    <brk id="97" max="8" man="1"/>
    <brk id="155" max="8" man="1"/>
    <brk id="209" max="8" man="1"/>
    <brk id="249" max="8" man="1"/>
    <brk id="297" max="8" man="1"/>
    <brk id="343"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2007-10-30T10:24:27Z</cp:lastPrinted>
  <dcterms:created xsi:type="dcterms:W3CDTF">2002-11-19T02:50:17Z</dcterms:created>
  <dcterms:modified xsi:type="dcterms:W3CDTF">2007-10-30T10:35:00Z</dcterms:modified>
  <cp:category/>
  <cp:version/>
  <cp:contentType/>
  <cp:contentStatus/>
</cp:coreProperties>
</file>